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6" activeTab="11"/>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<sst xmlns="http://schemas.openxmlformats.org/spreadsheetml/2006/main" count="4120" uniqueCount="2521">
  <si>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</si>
  <si>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</si>
  <si>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QG076</t>
  </si>
  <si>
    <t>Plate</t>
  </si>
  <si>
    <t>Position</t>
  </si>
  <si>
    <t>Catalog # of Primer</t>
  </si>
  <si>
    <t>Accession No. of Gene</t>
  </si>
  <si>
    <t>Symbol</t>
  </si>
  <si>
    <t>Plate 1</t>
  </si>
  <si>
    <t>A01</t>
  </si>
  <si>
    <t>HQP010133</t>
  </si>
  <si>
    <t>NM_004985</t>
  </si>
  <si>
    <t>KRAS</t>
  </si>
  <si>
    <t>A02</t>
  </si>
  <si>
    <t>HQP017753</t>
  </si>
  <si>
    <t>NM_000059</t>
  </si>
  <si>
    <t>BRCA2</t>
  </si>
  <si>
    <t>A03</t>
  </si>
  <si>
    <t>HQP000370</t>
  </si>
  <si>
    <t>NM_058195</t>
  </si>
  <si>
    <t>CDKN2A</t>
  </si>
  <si>
    <t>A04</t>
  </si>
  <si>
    <t>HQP018175</t>
  </si>
  <si>
    <t>NM_000546</t>
  </si>
  <si>
    <t>TP53</t>
  </si>
  <si>
    <t>A05</t>
  </si>
  <si>
    <t>HQP011547</t>
  </si>
  <si>
    <t>NM_005957</t>
  </si>
  <si>
    <t>MTHFR</t>
  </si>
  <si>
    <t>A06</t>
  </si>
  <si>
    <t>HQP018562</t>
  </si>
  <si>
    <t>NM_006297</t>
  </si>
  <si>
    <t>XRCC1</t>
  </si>
  <si>
    <t>A07</t>
  </si>
  <si>
    <t>HQP017666</t>
  </si>
  <si>
    <t>NM_003122</t>
  </si>
  <si>
    <t>SPINK1</t>
  </si>
  <si>
    <t>A08</t>
  </si>
  <si>
    <t>HQP004605</t>
  </si>
  <si>
    <t>NM_005228</t>
  </si>
  <si>
    <t>EGFR</t>
  </si>
  <si>
    <t>A09</t>
  </si>
  <si>
    <t>HQP023467</t>
  </si>
  <si>
    <t>NM_000662</t>
  </si>
  <si>
    <t>NAT1</t>
  </si>
  <si>
    <t>A10</t>
  </si>
  <si>
    <t>HQP015083</t>
  </si>
  <si>
    <t>NM_002769</t>
  </si>
  <si>
    <t>PRSS1</t>
  </si>
  <si>
    <t>A11</t>
  </si>
  <si>
    <t>HQP001136</t>
  </si>
  <si>
    <t>NM_000015</t>
  </si>
  <si>
    <t>NAT2</t>
  </si>
  <si>
    <t>A12</t>
  </si>
  <si>
    <t>HQP012021</t>
  </si>
  <si>
    <t>NM_002542</t>
  </si>
  <si>
    <t>OGG1</t>
  </si>
  <si>
    <t>B01</t>
  </si>
  <si>
    <t>HQP018141</t>
  </si>
  <si>
    <t>NM_000594</t>
  </si>
  <si>
    <t>TNF</t>
  </si>
  <si>
    <t>B02</t>
  </si>
  <si>
    <t>HQP011171</t>
  </si>
  <si>
    <t>NM_000244</t>
  </si>
  <si>
    <t>MEN1</t>
  </si>
  <si>
    <t>B03</t>
  </si>
  <si>
    <t>HQP003772</t>
  </si>
  <si>
    <t>NM_000499</t>
  </si>
  <si>
    <t>CYP1A1</t>
  </si>
  <si>
    <t>B04</t>
  </si>
  <si>
    <t>HQP020707</t>
  </si>
  <si>
    <t>NM_003579</t>
  </si>
  <si>
    <t>RAD54L</t>
  </si>
  <si>
    <t>B05</t>
  </si>
  <si>
    <t>HQP018564</t>
  </si>
  <si>
    <t>NM_005432</t>
  </si>
  <si>
    <t>XRCC3</t>
  </si>
  <si>
    <t>B06</t>
  </si>
  <si>
    <t>HQP018556</t>
  </si>
  <si>
    <t>NM_004628</t>
  </si>
  <si>
    <t>XPC</t>
  </si>
  <si>
    <t>B07</t>
  </si>
  <si>
    <t>HQP017616</t>
  </si>
  <si>
    <t>NM_000636</t>
  </si>
  <si>
    <t>SOD2</t>
  </si>
  <si>
    <t>B08</t>
  </si>
  <si>
    <t>HQP013596</t>
  </si>
  <si>
    <t>NM_001184</t>
  </si>
  <si>
    <t>ATR</t>
  </si>
  <si>
    <t>B09</t>
  </si>
  <si>
    <t>HQP011491</t>
  </si>
  <si>
    <t>NM_000251</t>
  </si>
  <si>
    <t>MSH2</t>
  </si>
  <si>
    <t>B10</t>
  </si>
  <si>
    <t>HQP011235</t>
  </si>
  <si>
    <t>NM_000249</t>
  </si>
  <si>
    <t>MLH1</t>
  </si>
  <si>
    <t>B11</t>
  </si>
  <si>
    <t>HQP010961</t>
  </si>
  <si>
    <t>NM_005359</t>
  </si>
  <si>
    <t>SMAD4</t>
  </si>
  <si>
    <t>B12</t>
  </si>
  <si>
    <t>HQP009670</t>
  </si>
  <si>
    <t>NM_000600</t>
  </si>
  <si>
    <t>IL6</t>
  </si>
  <si>
    <t>C01</t>
  </si>
  <si>
    <t>HQP009024</t>
  </si>
  <si>
    <t>NM_000038</t>
  </si>
  <si>
    <t>APC</t>
  </si>
  <si>
    <t>C02</t>
  </si>
  <si>
    <t>HQP008493</t>
  </si>
  <si>
    <t>NM_000179</t>
  </si>
  <si>
    <t>MSH6</t>
  </si>
  <si>
    <t>C03</t>
  </si>
  <si>
    <t>HQP008362</t>
  </si>
  <si>
    <t>NM_020469</t>
  </si>
  <si>
    <t>ABO</t>
  </si>
  <si>
    <t>C04</t>
  </si>
  <si>
    <t>HQP004976</t>
  </si>
  <si>
    <t>NM_000400</t>
  </si>
  <si>
    <t>ERCC2</t>
  </si>
  <si>
    <t>C05</t>
  </si>
  <si>
    <t>HQP001396</t>
  </si>
  <si>
    <t>NM_001005735</t>
  </si>
  <si>
    <t>CHEK2</t>
  </si>
  <si>
    <t>C06</t>
  </si>
  <si>
    <t>HQP054684</t>
  </si>
  <si>
    <t>NM_001033</t>
  </si>
  <si>
    <t>RRM1</t>
  </si>
  <si>
    <t>C07</t>
  </si>
  <si>
    <t>HQP053999</t>
  </si>
  <si>
    <t>NM_004955</t>
  </si>
  <si>
    <t>SLC29A1</t>
  </si>
  <si>
    <t>C08</t>
  </si>
  <si>
    <t>HQP023466</t>
  </si>
  <si>
    <t>NM_004360</t>
  </si>
  <si>
    <t>CDH1</t>
  </si>
  <si>
    <t>C09</t>
  </si>
  <si>
    <t>HQP023203</t>
  </si>
  <si>
    <t>NM_001785</t>
  </si>
  <si>
    <t>CDA</t>
  </si>
  <si>
    <t>C10</t>
  </si>
  <si>
    <t>HQP022202</t>
  </si>
  <si>
    <t>NM_004213</t>
  </si>
  <si>
    <t>SLC28A1</t>
  </si>
  <si>
    <t>C11</t>
  </si>
  <si>
    <t>HQP018563</t>
  </si>
  <si>
    <t>NM_005431</t>
  </si>
  <si>
    <t>XRCC2</t>
  </si>
  <si>
    <t>C12</t>
  </si>
  <si>
    <t>HQP018342</t>
  </si>
  <si>
    <t>NM_001071</t>
  </si>
  <si>
    <t>TYMS</t>
  </si>
  <si>
    <t>D01</t>
  </si>
  <si>
    <t>HQP017794</t>
  </si>
  <si>
    <t>NM_000455</t>
  </si>
  <si>
    <t>STK11</t>
  </si>
  <si>
    <t>D02</t>
  </si>
  <si>
    <t>HQP017733</t>
  </si>
  <si>
    <t>NM_004333</t>
  </si>
  <si>
    <t>BRAF</t>
  </si>
  <si>
    <t>D03</t>
  </si>
  <si>
    <t>HQP015598</t>
  </si>
  <si>
    <t>NM_000963</t>
  </si>
  <si>
    <t>PTGS2</t>
  </si>
  <si>
    <t>D04</t>
  </si>
  <si>
    <t>HQP015084</t>
  </si>
  <si>
    <t>NM_002770</t>
  </si>
  <si>
    <t>PRSS2</t>
  </si>
  <si>
    <t>D05</t>
  </si>
  <si>
    <t>HQP013422</t>
  </si>
  <si>
    <t>NM_002690</t>
  </si>
  <si>
    <t>POLB</t>
  </si>
  <si>
    <t>D06</t>
  </si>
  <si>
    <t>HQP013150</t>
  </si>
  <si>
    <t>NM_006218</t>
  </si>
  <si>
    <t>PIK3CA</t>
  </si>
  <si>
    <t>D07</t>
  </si>
  <si>
    <t>HQP011555</t>
  </si>
  <si>
    <t>NM_002454</t>
  </si>
  <si>
    <t>MTRR</t>
  </si>
  <si>
    <t>D08</t>
  </si>
  <si>
    <t>HQP011320</t>
  </si>
  <si>
    <t>NM_005590</t>
  </si>
  <si>
    <t>MRE11A</t>
  </si>
  <si>
    <t>D09</t>
  </si>
  <si>
    <t>HQP011135</t>
  </si>
  <si>
    <t>NM_002392</t>
  </si>
  <si>
    <t>MDM2</t>
  </si>
  <si>
    <t>D10</t>
  </si>
  <si>
    <t>HQP009641</t>
  </si>
  <si>
    <t>NM_000576</t>
  </si>
  <si>
    <t>IL1B</t>
  </si>
  <si>
    <t>D11</t>
  </si>
  <si>
    <t>HQP009529</t>
  </si>
  <si>
    <t>NM_000612</t>
  </si>
  <si>
    <t>IGF2</t>
  </si>
  <si>
    <t>D12</t>
  </si>
  <si>
    <t>HQP009518</t>
  </si>
  <si>
    <t>NM_000618</t>
  </si>
  <si>
    <t>IGF1</t>
  </si>
  <si>
    <t>E01</t>
  </si>
  <si>
    <t>HQP009061</t>
  </si>
  <si>
    <t>NM_001641</t>
  </si>
  <si>
    <t>APEX1</t>
  </si>
  <si>
    <t>E02</t>
  </si>
  <si>
    <t>HQP005676</t>
  </si>
  <si>
    <t>NM_016081</t>
  </si>
  <si>
    <t>PALLD</t>
  </si>
  <si>
    <t>E03</t>
  </si>
  <si>
    <t>HQP005083</t>
  </si>
  <si>
    <t>NM_000136</t>
  </si>
  <si>
    <t>FANCC</t>
  </si>
  <si>
    <t>E04</t>
  </si>
  <si>
    <t>HQP004078</t>
  </si>
  <si>
    <t>NM_001012732</t>
  </si>
  <si>
    <t>DCTD</t>
  </si>
  <si>
    <t>E05</t>
  </si>
  <si>
    <t>HQP004066</t>
  </si>
  <si>
    <t>NM_000788</t>
  </si>
  <si>
    <t>DCK</t>
  </si>
  <si>
    <t>E06</t>
  </si>
  <si>
    <t>HQP003775</t>
  </si>
  <si>
    <t>NM_000104</t>
  </si>
  <si>
    <t>CYP1B1</t>
  </si>
  <si>
    <t>E07</t>
  </si>
  <si>
    <t>HQP001282</t>
  </si>
  <si>
    <t>NM_001274</t>
  </si>
  <si>
    <t>CHEK1</t>
  </si>
  <si>
    <t>E08</t>
  </si>
  <si>
    <t>HQP018180</t>
  </si>
  <si>
    <t>NM_005427</t>
  </si>
  <si>
    <t>TP73</t>
  </si>
  <si>
    <t>E09</t>
  </si>
  <si>
    <t>HQP054689</t>
  </si>
  <si>
    <t>NM_194294</t>
  </si>
  <si>
    <t>INDOL1</t>
  </si>
  <si>
    <t>E10</t>
  </si>
  <si>
    <t>HQP054054</t>
  </si>
  <si>
    <t>BC039243</t>
  </si>
  <si>
    <t>FGFR2</t>
  </si>
  <si>
    <t>E11</t>
  </si>
  <si>
    <t>HQP054045</t>
  </si>
  <si>
    <t>BC004257</t>
  </si>
  <si>
    <t>RET</t>
  </si>
  <si>
    <t>E12</t>
  </si>
  <si>
    <t>HQP054030</t>
  </si>
  <si>
    <t>NM_130398</t>
  </si>
  <si>
    <t>EXO1</t>
  </si>
  <si>
    <t>F01</t>
  </si>
  <si>
    <t>HQP054003</t>
  </si>
  <si>
    <t>NM_005265</t>
  </si>
  <si>
    <t>GGT1</t>
  </si>
  <si>
    <t>F02</t>
  </si>
  <si>
    <t>HQP023038</t>
  </si>
  <si>
    <t>NM_014641</t>
  </si>
  <si>
    <t>MDC1</t>
  </si>
  <si>
    <t>F03</t>
  </si>
  <si>
    <t>HQP022197</t>
  </si>
  <si>
    <t>NM_004212</t>
  </si>
  <si>
    <t>SLC28A2</t>
  </si>
  <si>
    <t>F04</t>
  </si>
  <si>
    <t>HQP021459</t>
  </si>
  <si>
    <t>NM_003786</t>
  </si>
  <si>
    <t>ABCC3</t>
  </si>
  <si>
    <t>F05</t>
  </si>
  <si>
    <t>HQP021347</t>
  </si>
  <si>
    <t>NM_001754</t>
  </si>
  <si>
    <t>RUNX1</t>
  </si>
  <si>
    <t>F06</t>
  </si>
  <si>
    <t>HQP020924</t>
  </si>
  <si>
    <t>NM_181672</t>
  </si>
  <si>
    <t>OGT</t>
  </si>
  <si>
    <t>F07</t>
  </si>
  <si>
    <t>HQP020912</t>
  </si>
  <si>
    <t>NM_003604</t>
  </si>
  <si>
    <t>IRS4</t>
  </si>
  <si>
    <t>F08</t>
  </si>
  <si>
    <t>HQP019829</t>
  </si>
  <si>
    <t>NM_030782</t>
  </si>
  <si>
    <t>CLPTM1L</t>
  </si>
  <si>
    <t>F09</t>
  </si>
  <si>
    <t>HQP019268</t>
  </si>
  <si>
    <t>NM_006304</t>
  </si>
  <si>
    <t>SHFM1</t>
  </si>
  <si>
    <t>F10</t>
  </si>
  <si>
    <t>HQP019129</t>
  </si>
  <si>
    <t>NM_024596</t>
  </si>
  <si>
    <t>MCPH1</t>
  </si>
  <si>
    <t>F11</t>
  </si>
  <si>
    <t>HQP018966</t>
  </si>
  <si>
    <t>NM_001080124</t>
  </si>
  <si>
    <t>CASP8</t>
  </si>
  <si>
    <t>F12</t>
  </si>
  <si>
    <t>HQP018546</t>
  </si>
  <si>
    <t>NM_000378</t>
  </si>
  <si>
    <t>WT1</t>
  </si>
  <si>
    <t>G01</t>
  </si>
  <si>
    <t>HQP018485</t>
  </si>
  <si>
    <t>NM_000551</t>
  </si>
  <si>
    <t>VHL</t>
  </si>
  <si>
    <t>G02</t>
  </si>
  <si>
    <t>HQP018447</t>
  </si>
  <si>
    <t>NM_001017415</t>
  </si>
  <si>
    <t>USP1</t>
  </si>
  <si>
    <t>G03</t>
  </si>
  <si>
    <t>HQP018271</t>
  </si>
  <si>
    <t>NM_000369</t>
  </si>
  <si>
    <t>TSHR</t>
  </si>
  <si>
    <t>G04</t>
  </si>
  <si>
    <t>HQP018176</t>
  </si>
  <si>
    <t>NM_005657</t>
  </si>
  <si>
    <t>TP53BP1</t>
  </si>
  <si>
    <t>G05</t>
  </si>
  <si>
    <t>HQP018044</t>
  </si>
  <si>
    <t>NM_000660</t>
  </si>
  <si>
    <t>TGFB1</t>
  </si>
  <si>
    <t>G06</t>
  </si>
  <si>
    <t>HQP018036</t>
  </si>
  <si>
    <t>NM_005423</t>
  </si>
  <si>
    <t>TFF2</t>
  </si>
  <si>
    <t>G07</t>
  </si>
  <si>
    <t>HQP017954</t>
  </si>
  <si>
    <t>NM_000545</t>
  </si>
  <si>
    <t>TCF1</t>
  </si>
  <si>
    <t>G08</t>
  </si>
  <si>
    <t>HQP017898</t>
  </si>
  <si>
    <t>NM_001730</t>
  </si>
  <si>
    <t>KLF5</t>
  </si>
  <si>
    <t>G09</t>
  </si>
  <si>
    <t>HQP017811</t>
  </si>
  <si>
    <t>NM_177536</t>
  </si>
  <si>
    <t>SULT1A1</t>
  </si>
  <si>
    <t>G10</t>
  </si>
  <si>
    <t>HQP017563</t>
  </si>
  <si>
    <t>NM_005631</t>
  </si>
  <si>
    <t>SMO</t>
  </si>
  <si>
    <t>G11</t>
  </si>
  <si>
    <t>HQP017526</t>
  </si>
  <si>
    <t>NM_003073</t>
  </si>
  <si>
    <t>SMARCB1</t>
  </si>
  <si>
    <t>G12</t>
  </si>
  <si>
    <t>HQP016847</t>
  </si>
  <si>
    <t>NM_022362</t>
  </si>
  <si>
    <t>MMS19L</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</si>
  <si>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</si>
  <si>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</si>
  <si>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</si>
  <si>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</si>
  <si>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</si>
  <si>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</si>
  <si>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</si>
  <si>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</si>
  <si>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</si>
  <si>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</si>
  <si>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</si>
  <si>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</si>
  <si>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</si>
  <si>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</si>
  <si>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</si>
  <si>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</si>
  <si>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</si>
  <si>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</si>
  <si>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</si>
  <si>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</si>
  <si>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</si>
  <si>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</si>
  <si>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</si>
  <si>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</si>
  <si>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</si>
  <si>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</si>
  <si>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</si>
  <si>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</si>
  <si>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</si>
  <si>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</si>
  <si>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</si>
  <si>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</si>
  <si>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</si>
  <si>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</si>
  <si>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HQP016830</t>
  </si>
  <si>
    <t>NM_003010</t>
  </si>
  <si>
    <t>MAP2K4</t>
  </si>
  <si>
    <t>HQP016763</t>
  </si>
  <si>
    <t>NM_022127</t>
  </si>
  <si>
    <t>SLC28A3</t>
  </si>
  <si>
    <t>HQP016744</t>
  </si>
  <si>
    <t>NM_000450</t>
  </si>
  <si>
    <t>SELE</t>
  </si>
  <si>
    <t>HQP016645</t>
  </si>
  <si>
    <t>NM_001003398</t>
  </si>
  <si>
    <t>BICD1</t>
  </si>
  <si>
    <t>HQP016626</t>
  </si>
  <si>
    <t>NM_002985</t>
  </si>
  <si>
    <t>CCL5</t>
  </si>
  <si>
    <t>HQP016303</t>
  </si>
  <si>
    <t>NM_021133</t>
  </si>
  <si>
    <t>RNASEL</t>
  </si>
  <si>
    <t>HQP016155</t>
  </si>
  <si>
    <t>NM_002894</t>
  </si>
  <si>
    <t>RBBP8</t>
  </si>
  <si>
    <t>HQP016131</t>
  </si>
  <si>
    <t>NM_000321</t>
  </si>
  <si>
    <t>RB1</t>
  </si>
  <si>
    <t>HQP015535</t>
  </si>
  <si>
    <t>NM_000314</t>
  </si>
  <si>
    <t>PTEN</t>
  </si>
  <si>
    <t>HQP015530</t>
  </si>
  <si>
    <t>NM_000264</t>
  </si>
  <si>
    <t>PTCH1</t>
  </si>
  <si>
    <t>HQP014292</t>
  </si>
  <si>
    <t>NM_018315</t>
  </si>
  <si>
    <t>FBXW7</t>
  </si>
  <si>
    <t>HQP013633</t>
  </si>
  <si>
    <t>NM_005037</t>
  </si>
  <si>
    <t>PPARG</t>
  </si>
  <si>
    <t>HQP013581</t>
  </si>
  <si>
    <t>NM_019077</t>
  </si>
  <si>
    <t>UGT1A7</t>
  </si>
  <si>
    <t>HQP013312</t>
  </si>
  <si>
    <t>NM_000534</t>
  </si>
  <si>
    <t>PMS1</t>
  </si>
  <si>
    <t>HQP013155</t>
  </si>
  <si>
    <t>NM_181504</t>
  </si>
  <si>
    <t>PIK3R1</t>
  </si>
  <si>
    <t>HQP013100</t>
  </si>
  <si>
    <t>NM_000927</t>
  </si>
  <si>
    <t>ABCB1</t>
  </si>
  <si>
    <t>HQP012504</t>
  </si>
  <si>
    <t>NM_182944</t>
  </si>
  <si>
    <t>NIN</t>
  </si>
  <si>
    <t>HQP011946</t>
  </si>
  <si>
    <t>NM_001007156</t>
  </si>
  <si>
    <t>NTRK3</t>
  </si>
  <si>
    <t>HQP011914</t>
  </si>
  <si>
    <t>NM_002524</t>
  </si>
  <si>
    <t>NRAS</t>
  </si>
  <si>
    <t>HQP011807</t>
  </si>
  <si>
    <t>NM_003998</t>
  </si>
  <si>
    <t>NFKB1</t>
  </si>
  <si>
    <t>HQP011778</t>
  </si>
  <si>
    <t>NM_000268</t>
  </si>
  <si>
    <t>NF2</t>
  </si>
  <si>
    <t>HQP011774</t>
  </si>
  <si>
    <t>NM_000267</t>
  </si>
  <si>
    <t>NF1</t>
  </si>
  <si>
    <t>HQP011687</t>
  </si>
  <si>
    <t>NM_002485</t>
  </si>
  <si>
    <t>NBN</t>
  </si>
  <si>
    <t>HQP011554</t>
  </si>
  <si>
    <t>NM_000254</t>
  </si>
  <si>
    <t>MTR</t>
  </si>
  <si>
    <t>HQP011492</t>
  </si>
  <si>
    <t>NM_002439</t>
  </si>
  <si>
    <t>MSH3</t>
  </si>
  <si>
    <t>HQP011325</t>
  </si>
  <si>
    <t>NM_019899</t>
  </si>
  <si>
    <t>ABCC1</t>
  </si>
  <si>
    <t>HQP011309</t>
  </si>
  <si>
    <t>NM_000250</t>
  </si>
  <si>
    <t>MPO</t>
  </si>
  <si>
    <t>HQP011308</t>
  </si>
  <si>
    <t>NM_005373</t>
  </si>
  <si>
    <t>MPL</t>
  </si>
  <si>
    <t>HQP011181</t>
  </si>
  <si>
    <t>NM_000245</t>
  </si>
  <si>
    <t>MET</t>
  </si>
  <si>
    <t>HQP010960</t>
  </si>
  <si>
    <t>NM_005902</t>
  </si>
  <si>
    <t>SMAD3</t>
  </si>
  <si>
    <t>HQP010959</t>
  </si>
  <si>
    <t>NM_001003652</t>
  </si>
  <si>
    <t>SMAD2</t>
  </si>
  <si>
    <t>HQP010613</t>
  </si>
  <si>
    <t>NM_002312</t>
  </si>
  <si>
    <t>LIG4</t>
  </si>
  <si>
    <t>HQP010612</t>
  </si>
  <si>
    <t>NM_013975</t>
  </si>
  <si>
    <t>LIG3</t>
  </si>
  <si>
    <t>HQP010099</t>
  </si>
  <si>
    <t>NM_000222</t>
  </si>
  <si>
    <t>KIT</t>
  </si>
  <si>
    <t>HQP009850</t>
  </si>
  <si>
    <t>NM_004972</t>
  </si>
  <si>
    <t>JAK2</t>
  </si>
  <si>
    <t>HQP009788</t>
  </si>
  <si>
    <t>NM_005544</t>
  </si>
  <si>
    <t>IRS1</t>
  </si>
  <si>
    <t>HQP009671</t>
  </si>
  <si>
    <t>NM_000639</t>
  </si>
  <si>
    <t>FASLG</t>
  </si>
  <si>
    <t>HQP009664</t>
  </si>
  <si>
    <t>NM_000418</t>
  </si>
  <si>
    <t>IL4R</t>
  </si>
  <si>
    <t>HQP009662</t>
  </si>
  <si>
    <t>NM_000589</t>
  </si>
  <si>
    <t>IL4</t>
  </si>
  <si>
    <t>HQP009551</t>
  </si>
  <si>
    <t>NM_000599</t>
  </si>
  <si>
    <t>IGFBP5</t>
  </si>
  <si>
    <t>HQP009544</t>
  </si>
  <si>
    <t>NM_000598</t>
  </si>
  <si>
    <t>IGFBP3</t>
  </si>
  <si>
    <t>HQP009539</t>
  </si>
  <si>
    <t>NM_000596</t>
  </si>
  <si>
    <t>IGFBP1</t>
  </si>
  <si>
    <t>HQP009523</t>
  </si>
  <si>
    <t>NM_000875</t>
  </si>
  <si>
    <t>IGF1R</t>
  </si>
  <si>
    <t>HQP009351</t>
  </si>
  <si>
    <t>NM_005896</t>
  </si>
  <si>
    <t>IDH1</t>
  </si>
  <si>
    <t>HQP009101</t>
  </si>
  <si>
    <t>NM_001168</t>
  </si>
  <si>
    <t>BIRC5</t>
  </si>
  <si>
    <t>HQP009036</t>
  </si>
  <si>
    <t>NM_005343</t>
  </si>
  <si>
    <t>HRAS</t>
  </si>
  <si>
    <t>HQP008849</t>
  </si>
  <si>
    <t>NM_002116</t>
  </si>
  <si>
    <t>HLA-A</t>
  </si>
  <si>
    <t>HQP008479</t>
  </si>
  <si>
    <t>NM_001512</t>
  </si>
  <si>
    <t>GSTA4</t>
  </si>
  <si>
    <t>HQP007814</t>
  </si>
  <si>
    <t>NM_000175</t>
  </si>
  <si>
    <t>GPI</t>
  </si>
  <si>
    <t>HQP007755</t>
  </si>
  <si>
    <t>NM_000516</t>
  </si>
  <si>
    <t>GNAS</t>
  </si>
  <si>
    <t>HQP007366</t>
  </si>
  <si>
    <t>NM_002056</t>
  </si>
  <si>
    <t>GFPT1</t>
  </si>
  <si>
    <t>HQP007239</t>
  </si>
  <si>
    <t>NM_000162</t>
  </si>
  <si>
    <t>GCK</t>
  </si>
  <si>
    <t>HQP006715</t>
  </si>
  <si>
    <t>NM_012415</t>
  </si>
  <si>
    <t>RAD54B</t>
  </si>
  <si>
    <t>HQP006438</t>
  </si>
  <si>
    <t>NM_205860</t>
  </si>
  <si>
    <t>NR5A2</t>
  </si>
  <si>
    <t>HQP005890</t>
  </si>
  <si>
    <t>NM_004119</t>
  </si>
  <si>
    <t>FLT3</t>
  </si>
  <si>
    <t>HQP005434</t>
  </si>
  <si>
    <t>NM_000142</t>
  </si>
  <si>
    <t>FGFR3</t>
  </si>
  <si>
    <t>HQP005098</t>
  </si>
  <si>
    <t>NM_022725</t>
  </si>
  <si>
    <t>FANCF</t>
  </si>
  <si>
    <t>HQP005087</t>
  </si>
  <si>
    <t>NM_000690</t>
  </si>
  <si>
    <t>ALDH2</t>
  </si>
  <si>
    <t>HQP005084</t>
  </si>
  <si>
    <t>NM_001018115</t>
  </si>
  <si>
    <t>FANCD2</t>
  </si>
  <si>
    <t>HQP005081</t>
  </si>
  <si>
    <t>NM_000135</t>
  </si>
  <si>
    <t>FANCA</t>
  </si>
  <si>
    <t>HQP004984</t>
  </si>
  <si>
    <t>NM_005236</t>
  </si>
  <si>
    <t>ERCC4</t>
  </si>
  <si>
    <t>HQP004924</t>
  </si>
  <si>
    <t>NM_005233</t>
  </si>
  <si>
    <t>EPHA3</t>
  </si>
  <si>
    <t>HQP004599</t>
  </si>
  <si>
    <t>NM_001963</t>
  </si>
  <si>
    <t>EGF</t>
  </si>
  <si>
    <t>HQP004439</t>
  </si>
  <si>
    <t>NM_000110</t>
  </si>
  <si>
    <t>DPYD</t>
  </si>
  <si>
    <t>HQP004435</t>
  </si>
  <si>
    <t>NM_001039350</t>
  </si>
  <si>
    <t>DPP6</t>
  </si>
  <si>
    <t>HQP003888</t>
  </si>
  <si>
    <t>NM_000102</t>
  </si>
  <si>
    <t>CYP17A1</t>
  </si>
  <si>
    <t>HQP003817</t>
  </si>
  <si>
    <t>NM_000773</t>
  </si>
  <si>
    <t>CYP2E1</t>
  </si>
  <si>
    <t>HQP003804</t>
  </si>
  <si>
    <t>NM_000766</t>
  </si>
  <si>
    <t>CYP2A13</t>
  </si>
  <si>
    <t>HQP003539</t>
  </si>
  <si>
    <t>NM_001904</t>
  </si>
  <si>
    <t>CTNNB1</t>
  </si>
  <si>
    <t>HQP003158</t>
  </si>
  <si>
    <t>NM_005211</t>
  </si>
  <si>
    <t>CSF1R</t>
  </si>
  <si>
    <t>HQP002413</t>
  </si>
  <si>
    <t>NM_000669</t>
  </si>
  <si>
    <t>ADH1C</t>
  </si>
  <si>
    <t>HQP002331</t>
  </si>
  <si>
    <t>NM_000668</t>
  </si>
  <si>
    <t>ADH1B</t>
  </si>
  <si>
    <t>HQP002210</t>
  </si>
  <si>
    <t>NM_000579</t>
  </si>
  <si>
    <t>CCR5</t>
  </si>
  <si>
    <t>HQP001507</t>
  </si>
  <si>
    <t>NM_007249</t>
  </si>
  <si>
    <t>KLF12</t>
  </si>
  <si>
    <t>HQP001504</t>
  </si>
  <si>
    <t>NM_032166</t>
  </si>
  <si>
    <t>TREX1</t>
  </si>
  <si>
    <t>HQP001285</t>
  </si>
  <si>
    <t>NM_007050</t>
  </si>
  <si>
    <t>PTPRT</t>
  </si>
  <si>
    <t>HQP001228</t>
  </si>
  <si>
    <t>NM_007027</t>
  </si>
  <si>
    <t>TOPBP1</t>
  </si>
  <si>
    <t>HQP000659</t>
  </si>
  <si>
    <t>NM_006409</t>
  </si>
  <si>
    <t>ARPC1A</t>
  </si>
  <si>
    <t>HQP000615</t>
  </si>
  <si>
    <t>NM_004364</t>
  </si>
  <si>
    <t>CEBPA</t>
  </si>
  <si>
    <t>HQP000245</t>
  </si>
  <si>
    <t>NM_000075</t>
  </si>
  <si>
    <t>CDK4</t>
  </si>
  <si>
    <t>HQP000145</t>
  </si>
  <si>
    <t>NM_005732</t>
  </si>
  <si>
    <t>RAD50</t>
  </si>
  <si>
    <t>HQP000075</t>
  </si>
  <si>
    <t>NM_005688</t>
  </si>
  <si>
    <t>ABCC5</t>
  </si>
  <si>
    <t>HQP013597</t>
  </si>
  <si>
    <t>NM_021027</t>
  </si>
  <si>
    <t>UGT1A9</t>
  </si>
  <si>
    <t>HQP008556</t>
  </si>
  <si>
    <t>NM_001522</t>
  </si>
  <si>
    <t>GUCY2F</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</si>
  <si>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</si>
  <si>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</si>
  <si>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</si>
  <si>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</si>
  <si>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</si>
  <si>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</si>
  <si>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</si>
  <si>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</si>
  <si>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</si>
  <si>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</si>
  <si>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</si>
  <si>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</si>
  <si>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</si>
  <si>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</si>
  <si>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</si>
  <si>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</si>
  <si>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</si>
  <si>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</si>
  <si>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</si>
  <si>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</si>
  <si>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</si>
  <si>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Accession</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</si>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</sst>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176" formatCode="0.0E+00"/>
    <numFmt numFmtId="177" formatCode="0.0"/>
    <numFmt numFmtId="178" formatCode="0.0000"/>
    <numFmt numFmtId="42" formatCode="_ &quot;￥&quot;* #,##0_ ;_ &quot;￥&quot;* \-#,##0_ ;_ &quot;￥&quot;* &quot;-&quot;_ ;_ @_ "/>
    <numFmt numFmtId="179" formatCode="0.000000"/>
    <numFmt numFmtId="44" formatCode="_ &quot;￥&quot;* #,##0.00_ ;_ &quot;￥&quot;* \-#,##0.00_ ;_ &quot;￥&quot;* &quot;-&quot;??_ ;_ @_ "/>
    <numFmt numFmtId="41" formatCode="_ * #,##0_ ;_ * \-#,##0_ ;_ * &quot;-&quot;_ ;_ @_ "/>
    <numFmt numFmtId="43" formatCode="_ * #,##0.00_ ;_ * \-#,##0.00_ ;_ * &quot;-&quot;??_ ;_ @_ "/>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b/>
      <sz val="15"/>
      <color theme="3"/>
      <name val="Calibri"/>
      <family val="2"/>
      <scheme val="minor"/>
    </font>
    <font>
      <sz val="11"/>
      <color theme="0"/>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3"/>
      <name val="Calibri"/>
      <family val="2"/>
      <scheme val="minor"/>
    </font>
    <font>
      <u val="single"/>
      <sz val="10"/>
      <color indexed="12"/>
      <name val="Arial"/>
      <family val="2"/>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1"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19" fillId="5" borderId="0" applyNumberFormat="0" applyBorder="0" applyProtection="0">
      <alignment/>
    </xf>
    <xf numFmtId="43" fontId="15" fillId="0" borderId="0" applyFont="0" applyFill="0" applyBorder="0" applyProtection="0">
      <alignment/>
    </xf>
    <xf numFmtId="0" fontId="17" fillId="6" borderId="0" applyNumberFormat="0" applyBorder="0" applyProtection="0">
      <alignment/>
    </xf>
    <xf numFmtId="0" fontId="23" fillId="0" borderId="0" applyNumberFormat="0" applyFill="0" applyBorder="0">
      <alignment/>
      <protection locked="0"/>
    </xf>
    <xf numFmtId="9" fontId="0" fillId="0" borderId="0" applyFont="0" applyFill="0" applyBorder="0" applyAlignment="0" applyProtection="0"/>
    <xf numFmtId="0" fontId="24" fillId="0" borderId="0" applyNumberFormat="0" applyFill="0" applyBorder="0" applyProtection="0">
      <alignment/>
    </xf>
    <xf numFmtId="0" fontId="15" fillId="7" borderId="2" applyNumberFormat="0" applyFont="0" applyProtection="0">
      <alignment/>
    </xf>
    <xf numFmtId="0" fontId="17" fillId="8" borderId="0" applyNumberFormat="0" applyBorder="0" applyProtection="0">
      <alignment/>
    </xf>
    <xf numFmtId="0" fontId="22" fillId="0" borderId="0" applyNumberFormat="0" applyFill="0" applyBorder="0" applyProtection="0">
      <alignment/>
    </xf>
    <xf numFmtId="0" fontId="25" fillId="0" borderId="0" applyNumberFormat="0" applyFill="0" applyBorder="0" applyProtection="0">
      <alignment/>
    </xf>
    <xf numFmtId="0" fontId="26" fillId="0" borderId="0" applyNumberFormat="0" applyFill="0" applyBorder="0" applyProtection="0">
      <alignment/>
    </xf>
    <xf numFmtId="0" fontId="27" fillId="0" borderId="0" applyNumberFormat="0" applyFill="0" applyBorder="0" applyProtection="0">
      <alignment/>
    </xf>
    <xf numFmtId="0" fontId="16" fillId="0" borderId="3" applyNumberFormat="0" applyFill="0" applyProtection="0">
      <alignment/>
    </xf>
    <xf numFmtId="0" fontId="18" fillId="0" borderId="3" applyNumberFormat="0" applyFill="0" applyProtection="0">
      <alignment/>
    </xf>
    <xf numFmtId="0" fontId="17" fillId="9" borderId="0" applyNumberFormat="0" applyBorder="0" applyProtection="0">
      <alignment/>
    </xf>
    <xf numFmtId="0" fontId="22" fillId="0" borderId="4" applyNumberFormat="0" applyFill="0" applyProtection="0">
      <alignment/>
    </xf>
    <xf numFmtId="0" fontId="17" fillId="10" borderId="0" applyNumberFormat="0" applyBorder="0" applyProtection="0">
      <alignment/>
    </xf>
    <xf numFmtId="0" fontId="28" fillId="11" borderId="5" applyNumberFormat="0" applyProtection="0">
      <alignment/>
    </xf>
    <xf numFmtId="0" fontId="29" fillId="11" borderId="1" applyNumberFormat="0" applyProtection="0">
      <alignment/>
    </xf>
    <xf numFmtId="0" fontId="30" fillId="12" borderId="6" applyNumberFormat="0" applyProtection="0">
      <alignment/>
    </xf>
    <xf numFmtId="0" fontId="15" fillId="13" borderId="0" applyNumberFormat="0" applyBorder="0" applyProtection="0">
      <alignment/>
    </xf>
    <xf numFmtId="0" fontId="17" fillId="14" borderId="0" applyNumberFormat="0" applyBorder="0" applyProtection="0">
      <alignment/>
    </xf>
    <xf numFmtId="0" fontId="31" fillId="0" borderId="7" applyNumberFormat="0" applyFill="0" applyProtection="0">
      <alignment/>
    </xf>
    <xf numFmtId="0" fontId="32" fillId="0" borderId="8" applyNumberFormat="0" applyFill="0" applyProtection="0">
      <alignment/>
    </xf>
    <xf numFmtId="0" fontId="33" fillId="15" borderId="0" applyNumberFormat="0" applyBorder="0" applyProtection="0">
      <alignment/>
    </xf>
    <xf numFmtId="0" fontId="20" fillId="16" borderId="0" applyNumberFormat="0" applyBorder="0" applyProtection="0">
      <alignment/>
    </xf>
    <xf numFmtId="0" fontId="15" fillId="17" borderId="0" applyNumberFormat="0" applyBorder="0" applyProtection="0">
      <alignment/>
    </xf>
    <xf numFmtId="0" fontId="17"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17" fillId="27" borderId="0" applyNumberFormat="0" applyBorder="0" applyProtection="0">
      <alignment/>
    </xf>
    <xf numFmtId="0" fontId="15"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5" fillId="31" borderId="0" applyNumberFormat="0" applyBorder="0" applyProtection="0">
      <alignment/>
    </xf>
    <xf numFmtId="0" fontId="17" fillId="32" borderId="0" applyNumberFormat="0" applyBorder="0" applyProtection="0">
      <alignment/>
    </xf>
    <xf numFmtId="0" fontId="15" fillId="0" borderId="0">
      <alignment vertical="center"/>
      <protection/>
    </xf>
    <xf numFmtId="0" fontId="15" fillId="0" borderId="0">
      <alignment vertical="center"/>
      <protection/>
    </xf>
  </cellStyleXfs>
  <cellXfs count="187">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right"/>
    </xf>
    <xf numFmtId="0" fontId="2" fillId="33" borderId="14"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5"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6"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6" xfId="0" applyFont="1" applyFill="1" applyBorder="1" applyAlignment="1">
      <alignment horizontal="center"/>
    </xf>
    <xf numFmtId="0" fontId="1" fillId="33" borderId="16"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6" xfId="0" applyNumberFormat="1" applyFont="1" applyFill="1" applyBorder="1" applyAlignment="1">
      <alignment/>
    </xf>
    <xf numFmtId="2" fontId="0" fillId="33" borderId="17"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8" xfId="0" applyFill="1" applyBorder="1" applyAlignment="1">
      <alignment vertical="center" wrapText="1" readingOrder="1"/>
    </xf>
    <xf numFmtId="0" fontId="0" fillId="33" borderId="19" xfId="0" applyFill="1" applyBorder="1" applyAlignment="1">
      <alignment vertical="center" wrapText="1" readingOrder="1"/>
    </xf>
    <xf numFmtId="2" fontId="0" fillId="33" borderId="20" xfId="0" applyNumberFormat="1" applyFill="1" applyBorder="1"/>
    <xf numFmtId="0" fontId="0" fillId="33" borderId="21" xfId="0" applyFill="1" applyBorder="1"/>
    <xf numFmtId="0" fontId="0" fillId="33" borderId="22" xfId="0" applyFill="1" applyBorder="1"/>
    <xf numFmtId="2" fontId="0" fillId="33" borderId="23" xfId="0" applyNumberFormat="1" applyFill="1" applyBorder="1"/>
    <xf numFmtId="0" fontId="0" fillId="33" borderId="0" xfId="0" applyFill="1" applyBorder="1"/>
    <xf numFmtId="0" fontId="0" fillId="33" borderId="24" xfId="0" applyFill="1" applyBorder="1"/>
    <xf numFmtId="0" fontId="0" fillId="33" borderId="23" xfId="0" applyFill="1" applyBorder="1"/>
    <xf numFmtId="176" fontId="0" fillId="33" borderId="25" xfId="0" applyNumberFormat="1" applyFill="1" applyBorder="1"/>
    <xf numFmtId="0" fontId="0" fillId="33" borderId="26" xfId="0" applyFill="1" applyBorder="1"/>
    <xf numFmtId="0" fontId="0" fillId="33" borderId="27" xfId="0" applyFill="1" applyBorder="1"/>
    <xf numFmtId="0" fontId="0" fillId="33" borderId="17" xfId="0" applyFill="1" applyBorder="1" applyAlignment="1">
      <alignment vertical="center" wrapText="1" readingOrder="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0" fillId="0" borderId="0" xfId="0" applyFill="1"/>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8"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9"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9" xfId="0" applyBorder="1" applyAlignment="1">
      <alignment vertical="center" wrapText="1" readingOrder="1"/>
    </xf>
    <xf numFmtId="0" fontId="7" fillId="33" borderId="20" xfId="0" applyFont="1" applyFill="1" applyBorder="1"/>
    <xf numFmtId="0" fontId="8" fillId="33" borderId="25" xfId="0" applyFont="1" applyFill="1" applyBorder="1"/>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xf>
    <xf numFmtId="0" fontId="1" fillId="33"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8" xfId="0" applyFont="1" applyFill="1" applyBorder="1" applyAlignment="1">
      <alignment horizontal="center" vertical="center"/>
    </xf>
    <xf numFmtId="2" fontId="0" fillId="36" borderId="10" xfId="0" applyNumberFormat="1" applyFont="1" applyFill="1" applyBorder="1"/>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10"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30"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0" fillId="33" borderId="17" xfId="0" applyFont="1" applyFill="1" applyBorder="1" applyAlignment="1">
      <alignment horizontal="left" vertical="center" wrapText="1"/>
    </xf>
    <xf numFmtId="0" fontId="1" fillId="0" borderId="18" xfId="0" applyFont="1" applyFill="1" applyBorder="1" applyAlignment="1">
      <alignment/>
    </xf>
    <xf numFmtId="0" fontId="0" fillId="0" borderId="19" xfId="0" applyBorder="1" applyAlignment="1">
      <alignment/>
    </xf>
    <xf numFmtId="0" fontId="0" fillId="0" borderId="17" xfId="0"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17" xfId="0" applyFont="1" applyFill="1" applyBorder="1"/>
    <xf numFmtId="0" fontId="10" fillId="0" borderId="25" xfId="0" applyFont="1" applyFill="1" applyBorder="1" applyAlignment="1">
      <alignment horizontal="right"/>
    </xf>
    <xf numFmtId="0" fontId="0" fillId="0" borderId="26" xfId="0" applyBorder="1" applyAlignment="1">
      <alignment/>
    </xf>
    <xf numFmtId="0" fontId="0" fillId="0" borderId="27" xfId="0"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right"/>
    </xf>
    <xf numFmtId="0" fontId="1" fillId="33" borderId="17" xfId="0" applyFont="1" applyFill="1" applyBorder="1" applyAlignment="1">
      <alignment horizontal="lef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 fillId="0" borderId="18"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9" xfId="0" applyFont="1" applyBorder="1" applyAlignment="1">
      <alignment vertical="center"/>
    </xf>
    <xf numFmtId="0" fontId="0" fillId="0" borderId="19"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7" xfId="0" applyFont="1" applyFill="1" applyBorder="1" applyAlignment="1">
      <alignment horizontal="center"/>
    </xf>
    <xf numFmtId="0" fontId="10" fillId="0" borderId="17"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7" xfId="0" applyFont="1" applyFill="1" applyBorder="1" applyAlignment="1">
      <alignment horizontal="center"/>
    </xf>
    <xf numFmtId="0" fontId="1" fillId="0" borderId="17" xfId="0" applyFont="1" applyBorder="1" applyAlignment="1">
      <alignment vertical="center"/>
    </xf>
    <xf numFmtId="0" fontId="1" fillId="33" borderId="29" xfId="0" applyFont="1" applyFill="1" applyBorder="1" applyAlignment="1">
      <alignment horizontal="center" vertical="center" wrapText="1"/>
    </xf>
    <xf numFmtId="0" fontId="1" fillId="33" borderId="28" xfId="0" applyFont="1" applyFill="1" applyBorder="1" applyAlignment="1">
      <alignment horizontal="right"/>
    </xf>
    <xf numFmtId="0" fontId="2" fillId="33" borderId="18"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1" xfId="0" applyFont="1" applyFill="1" applyBorder="1" applyAlignment="1">
      <alignment/>
    </xf>
    <xf numFmtId="0" fontId="0" fillId="0" borderId="32" xfId="0" applyBorder="1" applyAlignment="1">
      <alignment/>
    </xf>
    <xf numFmtId="177" fontId="0" fillId="33" borderId="33" xfId="0" applyNumberFormat="1" applyFill="1" applyBorder="1"/>
    <xf numFmtId="177" fontId="0" fillId="33" borderId="30" xfId="0" applyNumberFormat="1" applyFont="1" applyFill="1" applyBorder="1"/>
    <xf numFmtId="177" fontId="0" fillId="33" borderId="27" xfId="0" applyNumberFormat="1" applyFont="1" applyFill="1" applyBorder="1"/>
    <xf numFmtId="0" fontId="1" fillId="33" borderId="34" xfId="0" applyFont="1" applyFill="1" applyBorder="1" applyAlignment="1">
      <alignment/>
    </xf>
    <xf numFmtId="0" fontId="0" fillId="33" borderId="35" xfId="0" applyFill="1" applyBorder="1" applyAlignment="1">
      <alignment horizontal="center"/>
    </xf>
    <xf numFmtId="0" fontId="0" fillId="33" borderId="36" xfId="0" applyFill="1" applyBorder="1" applyAlignment="1">
      <alignment horizontal="center"/>
    </xf>
    <xf numFmtId="0" fontId="0" fillId="33" borderId="17" xfId="0" applyFill="1" applyBorder="1" applyAlignment="1">
      <alignment horizontal="center"/>
    </xf>
    <xf numFmtId="177" fontId="0" fillId="33" borderId="37" xfId="0" applyNumberFormat="1" applyFill="1" applyBorder="1"/>
    <xf numFmtId="0" fontId="0" fillId="33" borderId="27" xfId="0" applyFill="1" applyBorder="1" applyAlignment="1">
      <alignment horizontal="center"/>
    </xf>
    <xf numFmtId="0" fontId="0" fillId="33" borderId="30" xfId="0"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0" fontId="0" fillId="0" borderId="19" xfId="0" applyBorder="1" applyAlignment="1">
      <alignment horizontal="center"/>
    </xf>
    <xf numFmtId="0" fontId="0" fillId="0" borderId="17" xfId="0" applyBorder="1" applyAlignment="1">
      <alignment horizontal="center"/>
    </xf>
    <xf numFmtId="2" fontId="0" fillId="33" borderId="18"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8"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2" xfId="0" applyFont="1" applyFill="1" applyBorder="1" applyAlignment="1">
      <alignment horizontal="center" vertical="center"/>
    </xf>
    <xf numFmtId="0" fontId="12" fillId="37" borderId="28" xfId="0" applyFont="1" applyFill="1" applyBorder="1" applyAlignment="1">
      <alignment horizontal="center" vertical="center"/>
    </xf>
    <xf numFmtId="0" fontId="13" fillId="0" borderId="25" xfId="29" applyFont="1" applyBorder="1" applyAlignment="1" applyProtection="1">
      <alignment vertical="center"/>
      <protection/>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2"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4" xfId="0" applyFont="1" applyFill="1" applyBorder="1" applyAlignment="1">
      <alignment horizontal="center" vertical="center" textRotation="90"/>
    </xf>
    <xf numFmtId="0" fontId="14" fillId="33" borderId="27" xfId="0" applyFont="1" applyFill="1" applyBorder="1" applyAlignment="1">
      <alignment horizontal="center" vertical="center" textRotation="90"/>
    </xf>
    <xf numFmtId="0" fontId="0" fillId="0" borderId="0" xfId="0" applyAlignment="1">
      <alignment vertical="center"/>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28625906"/>
        <c:axId val="56306563"/>
      </c:barChart>
      <c:catAx>
        <c:axId val="2862590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6306563"/>
        <c:crosses val="autoZero"/>
        <c:auto val="1"/>
        <c:lblOffset val="100"/>
        <c:tickLblSkip val="1"/>
        <c:noMultiLvlLbl val="0"/>
      </c:catAx>
      <c:valAx>
        <c:axId val="5630656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8625906"/>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36997020"/>
        <c:axId val="64537725"/>
      </c:barChart>
      <c:catAx>
        <c:axId val="3699702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4537725"/>
        <c:crosses val="autoZero"/>
        <c:auto val="1"/>
        <c:lblOffset val="100"/>
        <c:tickLblSkip val="1"/>
        <c:noMultiLvlLbl val="0"/>
      </c:catAx>
      <c:valAx>
        <c:axId val="6453772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699702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43968614"/>
        <c:axId val="60173207"/>
      </c:barChart>
      <c:catAx>
        <c:axId val="43968614"/>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60173207"/>
        <c:crosses val="autoZero"/>
        <c:auto val="1"/>
        <c:lblOffset val="100"/>
        <c:tickLblSkip val="1"/>
        <c:noMultiLvlLbl val="1"/>
      </c:catAx>
      <c:valAx>
        <c:axId val="60173207"/>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3968614"/>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687952"/>
        <c:axId val="42191569"/>
      </c:scatterChart>
      <c:valAx>
        <c:axId val="468795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42191569"/>
        <c:crossesAt val="1.00000000000002E-12"/>
        <c:crossBetween val="midCat"/>
        <c:dispUnits/>
        <c:majorUnit val="10"/>
        <c:minorUnit val="10"/>
      </c:valAx>
      <c:valAx>
        <c:axId val="42191569"/>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687952"/>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4179802"/>
        <c:axId val="62073899"/>
      </c:scatterChart>
      <c:valAx>
        <c:axId val="44179802"/>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2073899"/>
        <c:crosses val="max"/>
        <c:crossBetween val="midCat"/>
        <c:dispUnits/>
        <c:majorUnit val="2"/>
        <c:minorUnit val="0.2"/>
      </c:valAx>
      <c:valAx>
        <c:axId val="62073899"/>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4179802"/>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N13" sqref="N13"/>
    </sheetView>
  </sheetViews>
  <sheetFormatPr defaultColWidth="9.00390625" defaultRowHeight="12.75"/>
  <sheetData>
    <row r="1" ht="15" customHeight="1"/>
    <row r="2" spans="1:12" ht="15" customHeight="1">
      <c r="A2" s="178" t="s">
        <v>0</v>
      </c>
      <c r="B2" s="179"/>
      <c r="C2" s="179"/>
      <c r="D2" s="179"/>
      <c r="E2" s="179"/>
      <c r="F2" s="179"/>
      <c r="G2" s="179"/>
      <c r="H2" s="179"/>
      <c r="I2" s="179"/>
      <c r="J2" s="179"/>
      <c r="K2" s="179"/>
      <c r="L2" s="184"/>
    </row>
    <row r="3" spans="1:12" s="151" customFormat="1" ht="45" customHeight="1">
      <c r="A3" s="180"/>
      <c r="B3" s="181"/>
      <c r="C3" s="181"/>
      <c r="D3" s="181"/>
      <c r="E3" s="181"/>
      <c r="F3" s="181"/>
      <c r="G3" s="181"/>
      <c r="H3" s="181"/>
      <c r="I3" s="181"/>
      <c r="J3" s="181"/>
      <c r="K3" s="181"/>
      <c r="L3" s="185"/>
    </row>
    <row r="4" spans="1:12" ht="12" customHeight="1">
      <c r="A4" s="180"/>
      <c r="B4" s="181"/>
      <c r="C4" s="181"/>
      <c r="D4" s="181"/>
      <c r="E4" s="181"/>
      <c r="F4" s="181"/>
      <c r="G4" s="181"/>
      <c r="H4" s="181"/>
      <c r="I4" s="181"/>
      <c r="J4" s="181"/>
      <c r="K4" s="181"/>
      <c r="L4" s="185"/>
    </row>
    <row r="5" spans="1:12" ht="12" customHeight="1">
      <c r="A5" s="180"/>
      <c r="B5" s="181"/>
      <c r="C5" s="181"/>
      <c r="D5" s="181"/>
      <c r="E5" s="181"/>
      <c r="F5" s="181"/>
      <c r="G5" s="181"/>
      <c r="H5" s="181"/>
      <c r="I5" s="181"/>
      <c r="J5" s="181"/>
      <c r="K5" s="181"/>
      <c r="L5" s="185"/>
    </row>
    <row r="6" spans="1:12" ht="12" customHeight="1">
      <c r="A6" s="180"/>
      <c r="B6" s="181"/>
      <c r="C6" s="181"/>
      <c r="D6" s="181"/>
      <c r="E6" s="181"/>
      <c r="F6" s="181"/>
      <c r="G6" s="181"/>
      <c r="H6" s="181"/>
      <c r="I6" s="181"/>
      <c r="J6" s="181"/>
      <c r="K6" s="181"/>
      <c r="L6" s="185"/>
    </row>
    <row r="7" spans="1:12" ht="12" customHeight="1">
      <c r="A7" s="180"/>
      <c r="B7" s="181"/>
      <c r="C7" s="181"/>
      <c r="D7" s="181"/>
      <c r="E7" s="181"/>
      <c r="F7" s="181"/>
      <c r="G7" s="181"/>
      <c r="H7" s="181"/>
      <c r="I7" s="181"/>
      <c r="J7" s="181"/>
      <c r="K7" s="181"/>
      <c r="L7" s="185"/>
    </row>
    <row r="8" spans="1:12" ht="12" customHeight="1">
      <c r="A8" s="180"/>
      <c r="B8" s="181"/>
      <c r="C8" s="181"/>
      <c r="D8" s="181"/>
      <c r="E8" s="181"/>
      <c r="F8" s="181"/>
      <c r="G8" s="181"/>
      <c r="H8" s="181"/>
      <c r="I8" s="181"/>
      <c r="J8" s="181"/>
      <c r="K8" s="181"/>
      <c r="L8" s="185"/>
    </row>
    <row r="9" spans="1:12" ht="12" customHeight="1">
      <c r="A9" s="180"/>
      <c r="B9" s="181"/>
      <c r="C9" s="181"/>
      <c r="D9" s="181"/>
      <c r="E9" s="181"/>
      <c r="F9" s="181"/>
      <c r="G9" s="181"/>
      <c r="H9" s="181"/>
      <c r="I9" s="181"/>
      <c r="J9" s="181"/>
      <c r="K9" s="181"/>
      <c r="L9" s="185"/>
    </row>
    <row r="10" spans="1:12" ht="12" customHeight="1">
      <c r="A10" s="180"/>
      <c r="B10" s="181"/>
      <c r="C10" s="181"/>
      <c r="D10" s="181"/>
      <c r="E10" s="181"/>
      <c r="F10" s="181"/>
      <c r="G10" s="181"/>
      <c r="H10" s="181"/>
      <c r="I10" s="181"/>
      <c r="J10" s="181"/>
      <c r="K10" s="181"/>
      <c r="L10" s="185"/>
    </row>
    <row r="11" spans="1:12" ht="12" customHeight="1">
      <c r="A11" s="180"/>
      <c r="B11" s="181"/>
      <c r="C11" s="181"/>
      <c r="D11" s="181"/>
      <c r="E11" s="181"/>
      <c r="F11" s="181"/>
      <c r="G11" s="181"/>
      <c r="H11" s="181"/>
      <c r="I11" s="181"/>
      <c r="J11" s="181"/>
      <c r="K11" s="181"/>
      <c r="L11" s="185"/>
    </row>
    <row r="12" spans="1:12" ht="12" customHeight="1">
      <c r="A12" s="180"/>
      <c r="B12" s="181"/>
      <c r="C12" s="181"/>
      <c r="D12" s="181"/>
      <c r="E12" s="181"/>
      <c r="F12" s="181"/>
      <c r="G12" s="181"/>
      <c r="H12" s="181"/>
      <c r="I12" s="181"/>
      <c r="J12" s="181"/>
      <c r="K12" s="181"/>
      <c r="L12" s="185"/>
    </row>
    <row r="13" spans="1:12" ht="36" customHeight="1">
      <c r="A13" s="180"/>
      <c r="B13" s="181"/>
      <c r="C13" s="181"/>
      <c r="D13" s="181"/>
      <c r="E13" s="181"/>
      <c r="F13" s="181"/>
      <c r="G13" s="181"/>
      <c r="H13" s="181"/>
      <c r="I13" s="181"/>
      <c r="J13" s="181"/>
      <c r="K13" s="181"/>
      <c r="L13" s="185"/>
    </row>
    <row r="14" spans="1:12" ht="27" customHeight="1">
      <c r="A14" s="180"/>
      <c r="B14" s="181"/>
      <c r="C14" s="181"/>
      <c r="D14" s="181"/>
      <c r="E14" s="181"/>
      <c r="F14" s="181"/>
      <c r="G14" s="181"/>
      <c r="H14" s="181"/>
      <c r="I14" s="181"/>
      <c r="J14" s="181"/>
      <c r="K14" s="181"/>
      <c r="L14" s="185"/>
    </row>
    <row r="15" spans="1:12" ht="27" customHeight="1">
      <c r="A15" s="180"/>
      <c r="B15" s="181"/>
      <c r="C15" s="181"/>
      <c r="D15" s="181"/>
      <c r="E15" s="181"/>
      <c r="F15" s="181"/>
      <c r="G15" s="181"/>
      <c r="H15" s="181"/>
      <c r="I15" s="181"/>
      <c r="J15" s="181"/>
      <c r="K15" s="181"/>
      <c r="L15" s="185"/>
    </row>
    <row r="16" spans="1:12" ht="27" customHeight="1">
      <c r="A16" s="180"/>
      <c r="B16" s="181"/>
      <c r="C16" s="181"/>
      <c r="D16" s="181"/>
      <c r="E16" s="181"/>
      <c r="F16" s="181"/>
      <c r="G16" s="181"/>
      <c r="H16" s="181"/>
      <c r="I16" s="181"/>
      <c r="J16" s="181"/>
      <c r="K16" s="181"/>
      <c r="L16" s="185"/>
    </row>
    <row r="17" spans="1:12" ht="12" customHeight="1">
      <c r="A17" s="180"/>
      <c r="B17" s="181"/>
      <c r="C17" s="181"/>
      <c r="D17" s="181"/>
      <c r="E17" s="181"/>
      <c r="F17" s="181"/>
      <c r="G17" s="181"/>
      <c r="H17" s="181"/>
      <c r="I17" s="181"/>
      <c r="J17" s="181"/>
      <c r="K17" s="181"/>
      <c r="L17" s="185"/>
    </row>
    <row r="18" spans="1:12" ht="12" customHeight="1">
      <c r="A18" s="180"/>
      <c r="B18" s="181"/>
      <c r="C18" s="181"/>
      <c r="D18" s="181"/>
      <c r="E18" s="181"/>
      <c r="F18" s="181"/>
      <c r="G18" s="181"/>
      <c r="H18" s="181"/>
      <c r="I18" s="181"/>
      <c r="J18" s="181"/>
      <c r="K18" s="181"/>
      <c r="L18" s="185"/>
    </row>
    <row r="19" spans="1:12" ht="12" customHeight="1">
      <c r="A19" s="180"/>
      <c r="B19" s="181"/>
      <c r="C19" s="181"/>
      <c r="D19" s="181"/>
      <c r="E19" s="181"/>
      <c r="F19" s="181"/>
      <c r="G19" s="181"/>
      <c r="H19" s="181"/>
      <c r="I19" s="181"/>
      <c r="J19" s="181"/>
      <c r="K19" s="181"/>
      <c r="L19" s="185"/>
    </row>
    <row r="20" spans="1:12" ht="12" customHeight="1">
      <c r="A20" s="180"/>
      <c r="B20" s="181"/>
      <c r="C20" s="181"/>
      <c r="D20" s="181"/>
      <c r="E20" s="181"/>
      <c r="F20" s="181"/>
      <c r="G20" s="181"/>
      <c r="H20" s="181"/>
      <c r="I20" s="181"/>
      <c r="J20" s="181"/>
      <c r="K20" s="181"/>
      <c r="L20" s="185"/>
    </row>
    <row r="21" spans="1:12" ht="12" customHeight="1">
      <c r="A21" s="180"/>
      <c r="B21" s="181"/>
      <c r="C21" s="181"/>
      <c r="D21" s="181"/>
      <c r="E21" s="181"/>
      <c r="F21" s="181"/>
      <c r="G21" s="181"/>
      <c r="H21" s="181"/>
      <c r="I21" s="181"/>
      <c r="J21" s="181"/>
      <c r="K21" s="181"/>
      <c r="L21" s="185"/>
    </row>
    <row r="22" spans="1:12" ht="12" customHeight="1">
      <c r="A22" s="180"/>
      <c r="B22" s="181"/>
      <c r="C22" s="181"/>
      <c r="D22" s="181"/>
      <c r="E22" s="181"/>
      <c r="F22" s="181"/>
      <c r="G22" s="181"/>
      <c r="H22" s="181"/>
      <c r="I22" s="181"/>
      <c r="J22" s="181"/>
      <c r="K22" s="181"/>
      <c r="L22" s="185"/>
    </row>
    <row r="23" spans="1:12" ht="12" customHeight="1">
      <c r="A23" s="180"/>
      <c r="B23" s="181"/>
      <c r="C23" s="181"/>
      <c r="D23" s="181"/>
      <c r="E23" s="181"/>
      <c r="F23" s="181"/>
      <c r="G23" s="181"/>
      <c r="H23" s="181"/>
      <c r="I23" s="181"/>
      <c r="J23" s="181"/>
      <c r="K23" s="181"/>
      <c r="L23" s="185"/>
    </row>
    <row r="24" spans="1:12" s="70" customFormat="1" ht="15" customHeight="1">
      <c r="A24" s="180"/>
      <c r="B24" s="181"/>
      <c r="C24" s="181"/>
      <c r="D24" s="181"/>
      <c r="E24" s="181"/>
      <c r="F24" s="181"/>
      <c r="G24" s="181"/>
      <c r="H24" s="181"/>
      <c r="I24" s="181"/>
      <c r="J24" s="181"/>
      <c r="K24" s="181"/>
      <c r="L24" s="185"/>
    </row>
    <row r="25" spans="1:12" ht="30" customHeight="1">
      <c r="A25" s="180"/>
      <c r="B25" s="181"/>
      <c r="C25" s="181"/>
      <c r="D25" s="181"/>
      <c r="E25" s="181"/>
      <c r="F25" s="181"/>
      <c r="G25" s="181"/>
      <c r="H25" s="181"/>
      <c r="I25" s="181"/>
      <c r="J25" s="181"/>
      <c r="K25" s="181"/>
      <c r="L25" s="185"/>
    </row>
    <row r="26" spans="1:12" ht="23.25" customHeight="1">
      <c r="A26" s="180"/>
      <c r="B26" s="181"/>
      <c r="C26" s="181"/>
      <c r="D26" s="181"/>
      <c r="E26" s="181"/>
      <c r="F26" s="181"/>
      <c r="G26" s="181"/>
      <c r="H26" s="181"/>
      <c r="I26" s="181"/>
      <c r="J26" s="181"/>
      <c r="K26" s="181"/>
      <c r="L26" s="185"/>
    </row>
    <row r="27" spans="1:12" ht="28.5" customHeight="1">
      <c r="A27" s="180"/>
      <c r="B27" s="181"/>
      <c r="C27" s="181"/>
      <c r="D27" s="181"/>
      <c r="E27" s="181"/>
      <c r="F27" s="181"/>
      <c r="G27" s="181"/>
      <c r="H27" s="181"/>
      <c r="I27" s="181"/>
      <c r="J27" s="181"/>
      <c r="K27" s="181"/>
      <c r="L27" s="185"/>
    </row>
    <row r="28" spans="1:12" ht="60" customHeight="1">
      <c r="A28" s="180"/>
      <c r="B28" s="181"/>
      <c r="C28" s="181"/>
      <c r="D28" s="181"/>
      <c r="E28" s="181"/>
      <c r="F28" s="181"/>
      <c r="G28" s="181"/>
      <c r="H28" s="181"/>
      <c r="I28" s="181"/>
      <c r="J28" s="181"/>
      <c r="K28" s="181"/>
      <c r="L28" s="185"/>
    </row>
    <row r="29" spans="1:12" ht="12" customHeight="1">
      <c r="A29" s="180"/>
      <c r="B29" s="181"/>
      <c r="C29" s="181"/>
      <c r="D29" s="181"/>
      <c r="E29" s="181"/>
      <c r="F29" s="181"/>
      <c r="G29" s="181"/>
      <c r="H29" s="181"/>
      <c r="I29" s="181"/>
      <c r="J29" s="181"/>
      <c r="K29" s="181"/>
      <c r="L29" s="185"/>
    </row>
    <row r="30" spans="1:12" ht="12" customHeight="1">
      <c r="A30" s="180"/>
      <c r="B30" s="181"/>
      <c r="C30" s="181"/>
      <c r="D30" s="181"/>
      <c r="E30" s="181"/>
      <c r="F30" s="181"/>
      <c r="G30" s="181"/>
      <c r="H30" s="181"/>
      <c r="I30" s="181"/>
      <c r="J30" s="181"/>
      <c r="K30" s="181"/>
      <c r="L30" s="185"/>
    </row>
    <row r="31" spans="1:12" ht="12" customHeight="1">
      <c r="A31" s="180"/>
      <c r="B31" s="181"/>
      <c r="C31" s="181"/>
      <c r="D31" s="181"/>
      <c r="E31" s="181"/>
      <c r="F31" s="181"/>
      <c r="G31" s="181"/>
      <c r="H31" s="181"/>
      <c r="I31" s="181"/>
      <c r="J31" s="181"/>
      <c r="K31" s="181"/>
      <c r="L31" s="185"/>
    </row>
    <row r="32" spans="1:12" s="177" customFormat="1" ht="12" customHeight="1">
      <c r="A32" s="180"/>
      <c r="B32" s="181"/>
      <c r="C32" s="181"/>
      <c r="D32" s="181"/>
      <c r="E32" s="181"/>
      <c r="F32" s="181"/>
      <c r="G32" s="181"/>
      <c r="H32" s="181"/>
      <c r="I32" s="181"/>
      <c r="J32" s="181"/>
      <c r="K32" s="181"/>
      <c r="L32" s="185"/>
    </row>
    <row r="33" spans="1:12" s="150" customFormat="1" ht="12" customHeight="1">
      <c r="A33" s="180"/>
      <c r="B33" s="181"/>
      <c r="C33" s="181"/>
      <c r="D33" s="181"/>
      <c r="E33" s="181"/>
      <c r="F33" s="181"/>
      <c r="G33" s="181"/>
      <c r="H33" s="181"/>
      <c r="I33" s="181"/>
      <c r="J33" s="181"/>
      <c r="K33" s="181"/>
      <c r="L33" s="185"/>
    </row>
    <row r="34" spans="1:12" s="150" customFormat="1" ht="12" customHeight="1">
      <c r="A34" s="180"/>
      <c r="B34" s="181"/>
      <c r="C34" s="181"/>
      <c r="D34" s="181"/>
      <c r="E34" s="181"/>
      <c r="F34" s="181"/>
      <c r="G34" s="181"/>
      <c r="H34" s="181"/>
      <c r="I34" s="181"/>
      <c r="J34" s="181"/>
      <c r="K34" s="181"/>
      <c r="L34" s="185"/>
    </row>
    <row r="35" spans="1:12" s="150" customFormat="1" ht="12" customHeight="1">
      <c r="A35" s="180"/>
      <c r="B35" s="181"/>
      <c r="C35" s="181"/>
      <c r="D35" s="181"/>
      <c r="E35" s="181"/>
      <c r="F35" s="181"/>
      <c r="G35" s="181"/>
      <c r="H35" s="181"/>
      <c r="I35" s="181"/>
      <c r="J35" s="181"/>
      <c r="K35" s="181"/>
      <c r="L35" s="185"/>
    </row>
    <row r="36" spans="1:12" s="150" customFormat="1" ht="12" customHeight="1">
      <c r="A36" s="182"/>
      <c r="B36" s="183"/>
      <c r="C36" s="183"/>
      <c r="D36" s="183"/>
      <c r="E36" s="183"/>
      <c r="F36" s="183"/>
      <c r="G36" s="183"/>
      <c r="H36" s="183"/>
      <c r="I36" s="183"/>
      <c r="J36" s="183"/>
      <c r="K36" s="183"/>
      <c r="L36" s="186"/>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3">
        <v>4</v>
      </c>
      <c r="B1" s="70"/>
      <c r="C1" s="70"/>
      <c r="D1" s="70"/>
      <c r="E1" s="70"/>
      <c r="G1" s="70"/>
      <c r="H1" s="70"/>
      <c r="I1" s="70"/>
      <c r="J1" s="70"/>
      <c r="K1" s="70"/>
    </row>
    <row r="2" spans="1:11" ht="30" customHeight="1">
      <c r="A2" s="45" t="s">
        <v>691</v>
      </c>
      <c r="B2" s="71"/>
      <c r="C2" s="71"/>
      <c r="D2" s="71"/>
      <c r="E2" s="71"/>
      <c r="F2" s="71"/>
      <c r="G2" s="71"/>
      <c r="H2" s="71"/>
      <c r="K2" s="70"/>
    </row>
    <row r="4" spans="1:14" ht="30" customHeight="1">
      <c r="A4" s="45" t="s">
        <v>692</v>
      </c>
      <c r="B4" s="71"/>
      <c r="C4" s="71"/>
      <c r="D4" s="71"/>
      <c r="E4" s="71"/>
      <c r="F4" s="71"/>
      <c r="G4" s="71"/>
      <c r="H4" s="71"/>
      <c r="J4" s="58" t="s">
        <v>693</v>
      </c>
      <c r="K4" s="59"/>
      <c r="L4" s="59"/>
      <c r="M4" s="59"/>
      <c r="N4" s="60"/>
    </row>
    <row r="5" spans="10:20" ht="15" customHeight="1">
      <c r="J5" s="62" t="s">
        <v>3</v>
      </c>
      <c r="K5" s="62" t="s">
        <v>631</v>
      </c>
      <c r="L5" s="74" t="s">
        <v>6</v>
      </c>
      <c r="M5" s="58" t="s">
        <v>694</v>
      </c>
      <c r="N5" s="60"/>
      <c r="S5" s="61"/>
      <c r="T5" s="61"/>
    </row>
    <row r="6" spans="10:20" ht="30" customHeight="1">
      <c r="J6" s="75"/>
      <c r="K6" s="75"/>
      <c r="L6" s="76"/>
      <c r="M6" s="77" t="str">
        <f>Results!D2</f>
        <v>Test Sample</v>
      </c>
      <c r="N6" s="77" t="str">
        <f>Results!E2</f>
        <v>Control Sample</v>
      </c>
      <c r="S6" s="61"/>
      <c r="T6" s="61"/>
    </row>
    <row r="7" spans="10:14" ht="15" customHeight="1">
      <c r="J7" s="65" t="str">
        <f>'Gene Table'!A3</f>
        <v>Plate 1</v>
      </c>
      <c r="K7" s="39" t="str">
        <f>Results!C3</f>
        <v>A01</v>
      </c>
      <c r="L7" s="39" t="str">
        <f>Results!B3</f>
        <v>NM_004985</v>
      </c>
      <c r="M7" s="78" t="e">
        <f>Results!F3</f>
        <v>#DIV/0!</v>
      </c>
      <c r="N7" s="78" t="e">
        <f>Results!G3</f>
        <v>#DIV/0!</v>
      </c>
    </row>
    <row r="8" spans="10:14" ht="15" customHeight="1">
      <c r="J8" s="68"/>
      <c r="K8" s="39" t="str">
        <f>Results!C4</f>
        <v>A02</v>
      </c>
      <c r="L8" s="39" t="str">
        <f>Results!B4</f>
        <v>NM_000059</v>
      </c>
      <c r="M8" s="78" t="e">
        <f>Results!F4</f>
        <v>#DIV/0!</v>
      </c>
      <c r="N8" s="78" t="e">
        <f>Results!G4</f>
        <v>#DIV/0!</v>
      </c>
    </row>
    <row r="9" spans="10:20" ht="15" customHeight="1">
      <c r="J9" s="68"/>
      <c r="K9" s="39" t="str">
        <f>Results!C5</f>
        <v>A03</v>
      </c>
      <c r="L9" s="39" t="str">
        <f>Results!B5</f>
        <v>NM_058195</v>
      </c>
      <c r="M9" s="78" t="e">
        <f>Results!F5</f>
        <v>#DIV/0!</v>
      </c>
      <c r="N9" s="78" t="e">
        <f>Results!G5</f>
        <v>#DIV/0!</v>
      </c>
      <c r="P9" s="61"/>
      <c r="Q9" s="61"/>
      <c r="R9" s="61"/>
      <c r="S9" s="61"/>
      <c r="T9" s="61"/>
    </row>
    <row r="10" spans="10:20" ht="15" customHeight="1">
      <c r="J10" s="68"/>
      <c r="K10" s="39" t="str">
        <f>Results!C6</f>
        <v>A04</v>
      </c>
      <c r="L10" s="39" t="str">
        <f>Results!B6</f>
        <v>NM_000546</v>
      </c>
      <c r="M10" s="78" t="e">
        <f>Results!F6</f>
        <v>#DIV/0!</v>
      </c>
      <c r="N10" s="78" t="e">
        <f>Results!G6</f>
        <v>#DIV/0!</v>
      </c>
      <c r="P10" s="61"/>
      <c r="Q10" s="61"/>
      <c r="R10" s="61"/>
      <c r="S10" s="61"/>
      <c r="T10" s="61"/>
    </row>
    <row r="11" spans="10:20" ht="15" customHeight="1">
      <c r="J11" s="68"/>
      <c r="K11" s="39" t="str">
        <f>Results!C7</f>
        <v>A05</v>
      </c>
      <c r="L11" s="39" t="str">
        <f>Results!B7</f>
        <v>NM_005957</v>
      </c>
      <c r="M11" s="78" t="e">
        <f>Results!F7</f>
        <v>#DIV/0!</v>
      </c>
      <c r="N11" s="78" t="e">
        <f>Results!G7</f>
        <v>#DIV/0!</v>
      </c>
      <c r="P11" s="61"/>
      <c r="Q11" s="61"/>
      <c r="R11" s="61"/>
      <c r="S11" s="61"/>
      <c r="T11" s="61"/>
    </row>
    <row r="12" spans="2:20" ht="15" customHeight="1">
      <c r="B12" s="72" t="e">
        <f>IF(MIN(M7:N174)&gt;1,10^(2+INT(LOG(MIN(M7:N174)))),10^(INT(LOG(MIN(M7:N174)))))</f>
        <v>#DIV/0!</v>
      </c>
      <c r="C12" s="48" t="e">
        <f>B12*'Scatter Plot'!A1</f>
        <v>#DIV/0!</v>
      </c>
      <c r="D12" s="48" t="e">
        <f>C12</f>
        <v>#DIV/0!</v>
      </c>
      <c r="E12" s="48" t="e">
        <f>B12</f>
        <v>#DIV/0!</v>
      </c>
      <c r="F12" s="49" t="e">
        <f>B12</f>
        <v>#DIV/0!</v>
      </c>
      <c r="J12" s="68"/>
      <c r="K12" s="39" t="str">
        <f>Results!C8</f>
        <v>A06</v>
      </c>
      <c r="L12" s="39" t="str">
        <f>Results!B8</f>
        <v>NM_006297</v>
      </c>
      <c r="M12" s="78" t="e">
        <f>Results!F8</f>
        <v>#DIV/0!</v>
      </c>
      <c r="N12" s="78" t="e">
        <f>Results!G8</f>
        <v>#DIV/0!</v>
      </c>
      <c r="P12" s="61"/>
      <c r="Q12" s="61"/>
      <c r="R12" s="61"/>
      <c r="S12" s="61"/>
      <c r="T12" s="61"/>
    </row>
    <row r="13" spans="2:20" ht="15" customHeight="1">
      <c r="B13" s="73" t="e">
        <f>IF(MAX(M7:N174)&gt;1,10^(2+INT(LOG(MAX(M7:N174)))),10^(INT(LOG(MAX(M7:N174)))+1))</f>
        <v>#DIV/0!</v>
      </c>
      <c r="C13" s="55" t="e">
        <f>B13*'Scatter Plot'!A1</f>
        <v>#DIV/0!</v>
      </c>
      <c r="D13" s="55" t="e">
        <f>C13</f>
        <v>#DIV/0!</v>
      </c>
      <c r="E13" s="55" t="e">
        <f>B13</f>
        <v>#DIV/0!</v>
      </c>
      <c r="F13" s="56" t="e">
        <f>B13</f>
        <v>#DIV/0!</v>
      </c>
      <c r="J13" s="68"/>
      <c r="K13" s="39" t="str">
        <f>Results!C9</f>
        <v>A07</v>
      </c>
      <c r="L13" s="39" t="str">
        <f>Results!B9</f>
        <v>NM_003122</v>
      </c>
      <c r="M13" s="78" t="e">
        <f>Results!F9</f>
        <v>#DIV/0!</v>
      </c>
      <c r="N13" s="78" t="e">
        <f>Results!G9</f>
        <v>#DIV/0!</v>
      </c>
      <c r="P13" s="61"/>
      <c r="Q13" s="61"/>
      <c r="R13" s="61"/>
      <c r="S13" s="61"/>
      <c r="T13" s="61"/>
    </row>
    <row r="14" spans="10:20" ht="15" customHeight="1">
      <c r="J14" s="68"/>
      <c r="K14" s="39" t="str">
        <f>Results!C10</f>
        <v>A08</v>
      </c>
      <c r="L14" s="39" t="str">
        <f>Results!B10</f>
        <v>NM_005228</v>
      </c>
      <c r="M14" s="78" t="e">
        <f>Results!F10</f>
        <v>#DIV/0!</v>
      </c>
      <c r="N14" s="78" t="e">
        <f>Results!G10</f>
        <v>#DIV/0!</v>
      </c>
      <c r="P14" s="61"/>
      <c r="Q14" s="61"/>
      <c r="R14" s="61"/>
      <c r="S14" s="61"/>
      <c r="T14" s="61"/>
    </row>
    <row r="15" spans="10:20" ht="15" customHeight="1">
      <c r="J15" s="68"/>
      <c r="K15" s="39" t="str">
        <f>Results!C11</f>
        <v>A09</v>
      </c>
      <c r="L15" s="39" t="str">
        <f>Results!B11</f>
        <v>NM_000662</v>
      </c>
      <c r="M15" s="78" t="e">
        <f>Results!F11</f>
        <v>#DIV/0!</v>
      </c>
      <c r="N15" s="78" t="e">
        <f>Results!G11</f>
        <v>#DIV/0!</v>
      </c>
      <c r="P15" s="61"/>
      <c r="Q15" s="61"/>
      <c r="R15" s="61"/>
      <c r="S15" s="61"/>
      <c r="T15" s="61"/>
    </row>
    <row r="16" spans="10:20" ht="15" customHeight="1">
      <c r="J16" s="68"/>
      <c r="K16" s="39" t="str">
        <f>Results!C12</f>
        <v>A10</v>
      </c>
      <c r="L16" s="39" t="str">
        <f>Results!B12</f>
        <v>NM_002769</v>
      </c>
      <c r="M16" s="78" t="e">
        <f>Results!F12</f>
        <v>#DIV/0!</v>
      </c>
      <c r="N16" s="78" t="e">
        <f>Results!G12</f>
        <v>#DIV/0!</v>
      </c>
      <c r="P16" s="61"/>
      <c r="Q16" s="61"/>
      <c r="R16" s="61"/>
      <c r="S16" s="61"/>
      <c r="T16" s="61"/>
    </row>
    <row r="17" spans="10:20" ht="15" customHeight="1">
      <c r="J17" s="68"/>
      <c r="K17" s="39" t="str">
        <f>Results!C13</f>
        <v>A11</v>
      </c>
      <c r="L17" s="39" t="str">
        <f>Results!B13</f>
        <v>NM_000015</v>
      </c>
      <c r="M17" s="78" t="e">
        <f>Results!F13</f>
        <v>#DIV/0!</v>
      </c>
      <c r="N17" s="78" t="e">
        <f>Results!G13</f>
        <v>#DIV/0!</v>
      </c>
      <c r="P17" s="61"/>
      <c r="Q17" s="61"/>
      <c r="R17" s="61"/>
      <c r="S17" s="61"/>
      <c r="T17" s="61"/>
    </row>
    <row r="18" spans="10:20" ht="15" customHeight="1">
      <c r="J18" s="68"/>
      <c r="K18" s="39" t="str">
        <f>Results!C14</f>
        <v>A12</v>
      </c>
      <c r="L18" s="39" t="str">
        <f>Results!B14</f>
        <v>NM_002542</v>
      </c>
      <c r="M18" s="78" t="e">
        <f>Results!F14</f>
        <v>#DIV/0!</v>
      </c>
      <c r="N18" s="78" t="e">
        <f>Results!G14</f>
        <v>#DIV/0!</v>
      </c>
      <c r="P18" s="61"/>
      <c r="Q18" s="61"/>
      <c r="R18" s="61"/>
      <c r="S18" s="61"/>
      <c r="T18" s="61"/>
    </row>
    <row r="19" spans="10:20" ht="15" customHeight="1">
      <c r="J19" s="68"/>
      <c r="K19" s="39" t="str">
        <f>Results!C15</f>
        <v>B01</v>
      </c>
      <c r="L19" s="39" t="str">
        <f>Results!B15</f>
        <v>NM_000594</v>
      </c>
      <c r="M19" s="78" t="e">
        <f>Results!F15</f>
        <v>#DIV/0!</v>
      </c>
      <c r="N19" s="78" t="e">
        <f>Results!G15</f>
        <v>#DIV/0!</v>
      </c>
      <c r="P19" s="61"/>
      <c r="Q19" s="61"/>
      <c r="R19" s="61"/>
      <c r="S19" s="61"/>
      <c r="T19" s="61"/>
    </row>
    <row r="20" spans="10:20" ht="15" customHeight="1">
      <c r="J20" s="68"/>
      <c r="K20" s="39" t="str">
        <f>Results!C16</f>
        <v>B02</v>
      </c>
      <c r="L20" s="39" t="str">
        <f>Results!B16</f>
        <v>NM_000244</v>
      </c>
      <c r="M20" s="78" t="e">
        <f>Results!F16</f>
        <v>#DIV/0!</v>
      </c>
      <c r="N20" s="78" t="e">
        <f>Results!G16</f>
        <v>#DIV/0!</v>
      </c>
      <c r="P20" s="61"/>
      <c r="Q20" s="61"/>
      <c r="R20" s="61"/>
      <c r="S20" s="61"/>
      <c r="T20" s="61"/>
    </row>
    <row r="21" spans="10:20" ht="15" customHeight="1">
      <c r="J21" s="68"/>
      <c r="K21" s="39" t="str">
        <f>Results!C17</f>
        <v>B03</v>
      </c>
      <c r="L21" s="39" t="str">
        <f>Results!B17</f>
        <v>NM_000499</v>
      </c>
      <c r="M21" s="78" t="e">
        <f>Results!F17</f>
        <v>#DIV/0!</v>
      </c>
      <c r="N21" s="78" t="e">
        <f>Results!G17</f>
        <v>#DIV/0!</v>
      </c>
      <c r="P21" s="61"/>
      <c r="Q21" s="61"/>
      <c r="R21" s="61"/>
      <c r="S21" s="61"/>
      <c r="T21" s="61"/>
    </row>
    <row r="22" spans="10:20" ht="15" customHeight="1">
      <c r="J22" s="68"/>
      <c r="K22" s="39" t="str">
        <f>Results!C18</f>
        <v>B04</v>
      </c>
      <c r="L22" s="39" t="str">
        <f>Results!B18</f>
        <v>NM_003579</v>
      </c>
      <c r="M22" s="78" t="e">
        <f>Results!F18</f>
        <v>#DIV/0!</v>
      </c>
      <c r="N22" s="78" t="e">
        <f>Results!G18</f>
        <v>#DIV/0!</v>
      </c>
      <c r="P22" s="61"/>
      <c r="Q22" s="61"/>
      <c r="R22" s="61"/>
      <c r="S22" s="61"/>
      <c r="T22" s="61"/>
    </row>
    <row r="23" spans="10:20" ht="15" customHeight="1">
      <c r="J23" s="68"/>
      <c r="K23" s="39" t="str">
        <f>Results!C19</f>
        <v>B05</v>
      </c>
      <c r="L23" s="39" t="str">
        <f>Results!B19</f>
        <v>NM_005432</v>
      </c>
      <c r="M23" s="78" t="e">
        <f>Results!F19</f>
        <v>#DIV/0!</v>
      </c>
      <c r="N23" s="78" t="e">
        <f>Results!G19</f>
        <v>#DIV/0!</v>
      </c>
      <c r="P23" s="61"/>
      <c r="Q23" s="61"/>
      <c r="R23" s="61"/>
      <c r="S23" s="61"/>
      <c r="T23" s="61"/>
    </row>
    <row r="24" spans="10:20" ht="15" customHeight="1">
      <c r="J24" s="68"/>
      <c r="K24" s="39" t="str">
        <f>Results!C20</f>
        <v>B06</v>
      </c>
      <c r="L24" s="39" t="str">
        <f>Results!B20</f>
        <v>NM_004628</v>
      </c>
      <c r="M24" s="78" t="e">
        <f>Results!F20</f>
        <v>#DIV/0!</v>
      </c>
      <c r="N24" s="78" t="e">
        <f>Results!G20</f>
        <v>#DIV/0!</v>
      </c>
      <c r="P24" s="61"/>
      <c r="Q24" s="61"/>
      <c r="R24" s="61"/>
      <c r="S24" s="61"/>
      <c r="T24" s="61"/>
    </row>
    <row r="25" spans="10:20" ht="15" customHeight="1">
      <c r="J25" s="68"/>
      <c r="K25" s="39" t="str">
        <f>Results!C21</f>
        <v>B07</v>
      </c>
      <c r="L25" s="39" t="str">
        <f>Results!B21</f>
        <v>NM_000636</v>
      </c>
      <c r="M25" s="78" t="e">
        <f>Results!F21</f>
        <v>#DIV/0!</v>
      </c>
      <c r="N25" s="78" t="e">
        <f>Results!G21</f>
        <v>#DIV/0!</v>
      </c>
      <c r="P25" s="61"/>
      <c r="Q25" s="61"/>
      <c r="R25" s="61"/>
      <c r="S25" s="61"/>
      <c r="T25" s="61"/>
    </row>
    <row r="26" spans="10:20" ht="15" customHeight="1">
      <c r="J26" s="68"/>
      <c r="K26" s="39" t="str">
        <f>Results!C22</f>
        <v>B08</v>
      </c>
      <c r="L26" s="39" t="str">
        <f>Results!B22</f>
        <v>NM_001184</v>
      </c>
      <c r="M26" s="78" t="e">
        <f>Results!F22</f>
        <v>#DIV/0!</v>
      </c>
      <c r="N26" s="78" t="e">
        <f>Results!G22</f>
        <v>#DIV/0!</v>
      </c>
      <c r="P26" s="61"/>
      <c r="Q26" s="61"/>
      <c r="R26" s="61"/>
      <c r="S26" s="61"/>
      <c r="T26" s="61"/>
    </row>
    <row r="27" spans="10:20" ht="15" customHeight="1">
      <c r="J27" s="68"/>
      <c r="K27" s="39" t="str">
        <f>Results!C23</f>
        <v>B09</v>
      </c>
      <c r="L27" s="39" t="str">
        <f>Results!B23</f>
        <v>NM_000251</v>
      </c>
      <c r="M27" s="78" t="e">
        <f>Results!F23</f>
        <v>#DIV/0!</v>
      </c>
      <c r="N27" s="78" t="e">
        <f>Results!G23</f>
        <v>#DIV/0!</v>
      </c>
      <c r="P27" s="61"/>
      <c r="Q27" s="61"/>
      <c r="R27" s="61"/>
      <c r="S27" s="61"/>
      <c r="T27" s="61"/>
    </row>
    <row r="28" spans="10:20" ht="15" customHeight="1">
      <c r="J28" s="68"/>
      <c r="K28" s="39" t="str">
        <f>Results!C24</f>
        <v>B10</v>
      </c>
      <c r="L28" s="39" t="str">
        <f>Results!B24</f>
        <v>NM_000249</v>
      </c>
      <c r="M28" s="78" t="e">
        <f>Results!F24</f>
        <v>#DIV/0!</v>
      </c>
      <c r="N28" s="78" t="e">
        <f>Results!G24</f>
        <v>#DIV/0!</v>
      </c>
      <c r="P28" s="61"/>
      <c r="Q28" s="61"/>
      <c r="R28" s="61"/>
      <c r="S28" s="61"/>
      <c r="T28" s="61"/>
    </row>
    <row r="29" spans="10:20" ht="15" customHeight="1">
      <c r="J29" s="68"/>
      <c r="K29" s="39" t="str">
        <f>Results!C25</f>
        <v>B11</v>
      </c>
      <c r="L29" s="39" t="str">
        <f>Results!B25</f>
        <v>NM_005359</v>
      </c>
      <c r="M29" s="78" t="e">
        <f>Results!F25</f>
        <v>#DIV/0!</v>
      </c>
      <c r="N29" s="78" t="e">
        <f>Results!G25</f>
        <v>#DIV/0!</v>
      </c>
      <c r="P29" s="61"/>
      <c r="Q29" s="61"/>
      <c r="R29" s="61"/>
      <c r="S29" s="61"/>
      <c r="T29" s="61"/>
    </row>
    <row r="30" spans="10:20" ht="15" customHeight="1">
      <c r="J30" s="68"/>
      <c r="K30" s="39" t="str">
        <f>Results!C26</f>
        <v>B12</v>
      </c>
      <c r="L30" s="39" t="str">
        <f>Results!B26</f>
        <v>NM_000600</v>
      </c>
      <c r="M30" s="78" t="e">
        <f>Results!F26</f>
        <v>#DIV/0!</v>
      </c>
      <c r="N30" s="78" t="e">
        <f>Results!G26</f>
        <v>#DIV/0!</v>
      </c>
      <c r="P30" s="61"/>
      <c r="Q30" s="61"/>
      <c r="R30" s="61"/>
      <c r="S30" s="61"/>
      <c r="T30" s="61"/>
    </row>
    <row r="31" spans="10:20" ht="15" customHeight="1">
      <c r="J31" s="68"/>
      <c r="K31" s="39" t="str">
        <f>Results!C27</f>
        <v>C01</v>
      </c>
      <c r="L31" s="39" t="str">
        <f>Results!B27</f>
        <v>NM_000038</v>
      </c>
      <c r="M31" s="78" t="e">
        <f>Results!F27</f>
        <v>#DIV/0!</v>
      </c>
      <c r="N31" s="78" t="e">
        <f>Results!G27</f>
        <v>#DIV/0!</v>
      </c>
      <c r="P31" s="61"/>
      <c r="Q31" s="61"/>
      <c r="R31" s="61"/>
      <c r="S31" s="61"/>
      <c r="T31" s="61"/>
    </row>
    <row r="32" spans="10:20" ht="15" customHeight="1">
      <c r="J32" s="68"/>
      <c r="K32" s="39" t="str">
        <f>Results!C28</f>
        <v>C02</v>
      </c>
      <c r="L32" s="39" t="str">
        <f>Results!B28</f>
        <v>NM_000179</v>
      </c>
      <c r="M32" s="78" t="e">
        <f>Results!F28</f>
        <v>#DIV/0!</v>
      </c>
      <c r="N32" s="78" t="e">
        <f>Results!G28</f>
        <v>#DIV/0!</v>
      </c>
      <c r="P32" s="61"/>
      <c r="Q32" s="61"/>
      <c r="R32" s="61"/>
      <c r="S32" s="61"/>
      <c r="T32" s="61"/>
    </row>
    <row r="33" spans="10:20" ht="15" customHeight="1">
      <c r="J33" s="68"/>
      <c r="K33" s="39" t="str">
        <f>Results!C29</f>
        <v>C03</v>
      </c>
      <c r="L33" s="39" t="str">
        <f>Results!B29</f>
        <v>NM_020469</v>
      </c>
      <c r="M33" s="78" t="e">
        <f>Results!F29</f>
        <v>#DIV/0!</v>
      </c>
      <c r="N33" s="78" t="e">
        <f>Results!G29</f>
        <v>#DIV/0!</v>
      </c>
      <c r="P33" s="61"/>
      <c r="Q33" s="61"/>
      <c r="R33" s="61"/>
      <c r="S33" s="61"/>
      <c r="T33" s="61"/>
    </row>
    <row r="34" spans="10:20" ht="15" customHeight="1">
      <c r="J34" s="68"/>
      <c r="K34" s="39" t="str">
        <f>Results!C30</f>
        <v>C04</v>
      </c>
      <c r="L34" s="39" t="str">
        <f>Results!B30</f>
        <v>NM_000400</v>
      </c>
      <c r="M34" s="78" t="e">
        <f>Results!F30</f>
        <v>#DIV/0!</v>
      </c>
      <c r="N34" s="78" t="e">
        <f>Results!G30</f>
        <v>#DIV/0!</v>
      </c>
      <c r="P34" s="61"/>
      <c r="Q34" s="61"/>
      <c r="R34" s="61"/>
      <c r="S34" s="61"/>
      <c r="T34" s="61"/>
    </row>
    <row r="35" spans="10:20" ht="15" customHeight="1">
      <c r="J35" s="68"/>
      <c r="K35" s="39" t="str">
        <f>Results!C31</f>
        <v>C05</v>
      </c>
      <c r="L35" s="39" t="str">
        <f>Results!B31</f>
        <v>NM_001005735</v>
      </c>
      <c r="M35" s="78" t="e">
        <f>Results!F31</f>
        <v>#DIV/0!</v>
      </c>
      <c r="N35" s="78" t="e">
        <f>Results!G31</f>
        <v>#DIV/0!</v>
      </c>
      <c r="P35" s="61"/>
      <c r="Q35" s="61"/>
      <c r="R35" s="61"/>
      <c r="S35" s="61"/>
      <c r="T35" s="61"/>
    </row>
    <row r="36" spans="10:20" ht="15" customHeight="1">
      <c r="J36" s="68"/>
      <c r="K36" s="39" t="str">
        <f>Results!C32</f>
        <v>C06</v>
      </c>
      <c r="L36" s="39" t="str">
        <f>Results!B32</f>
        <v>NM_001033</v>
      </c>
      <c r="M36" s="78" t="e">
        <f>Results!F32</f>
        <v>#DIV/0!</v>
      </c>
      <c r="N36" s="78" t="e">
        <f>Results!G32</f>
        <v>#DIV/0!</v>
      </c>
      <c r="P36" s="61"/>
      <c r="Q36" s="61"/>
      <c r="R36" s="61"/>
      <c r="S36" s="61"/>
      <c r="T36" s="61"/>
    </row>
    <row r="37" spans="10:20" ht="15" customHeight="1">
      <c r="J37" s="68"/>
      <c r="K37" s="39" t="str">
        <f>Results!C33</f>
        <v>C07</v>
      </c>
      <c r="L37" s="39" t="str">
        <f>Results!B33</f>
        <v>NM_004955</v>
      </c>
      <c r="M37" s="78" t="e">
        <f>Results!F33</f>
        <v>#DIV/0!</v>
      </c>
      <c r="N37" s="78" t="e">
        <f>Results!G33</f>
        <v>#DIV/0!</v>
      </c>
      <c r="P37" s="61"/>
      <c r="Q37" s="61"/>
      <c r="R37" s="61"/>
      <c r="S37" s="61"/>
      <c r="T37" s="61"/>
    </row>
    <row r="38" spans="10:20" ht="15" customHeight="1">
      <c r="J38" s="68"/>
      <c r="K38" s="39" t="str">
        <f>Results!C34</f>
        <v>C08</v>
      </c>
      <c r="L38" s="39" t="str">
        <f>Results!B34</f>
        <v>NM_004360</v>
      </c>
      <c r="M38" s="78" t="e">
        <f>Results!F34</f>
        <v>#DIV/0!</v>
      </c>
      <c r="N38" s="78" t="e">
        <f>Results!G34</f>
        <v>#DIV/0!</v>
      </c>
      <c r="P38" s="61"/>
      <c r="Q38" s="61"/>
      <c r="R38" s="61"/>
      <c r="S38" s="61"/>
      <c r="T38" s="61"/>
    </row>
    <row r="39" spans="10:20" ht="15" customHeight="1">
      <c r="J39" s="68"/>
      <c r="K39" s="39" t="str">
        <f>Results!C35</f>
        <v>C09</v>
      </c>
      <c r="L39" s="39" t="str">
        <f>Results!B35</f>
        <v>NM_001785</v>
      </c>
      <c r="M39" s="78" t="e">
        <f>Results!F35</f>
        <v>#DIV/0!</v>
      </c>
      <c r="N39" s="78" t="e">
        <f>Results!G35</f>
        <v>#DIV/0!</v>
      </c>
      <c r="P39" s="61"/>
      <c r="Q39" s="61"/>
      <c r="R39" s="61"/>
      <c r="S39" s="61"/>
      <c r="T39" s="61"/>
    </row>
    <row r="40" spans="10:20" ht="15" customHeight="1">
      <c r="J40" s="68"/>
      <c r="K40" s="39" t="str">
        <f>Results!C36</f>
        <v>C10</v>
      </c>
      <c r="L40" s="39" t="str">
        <f>Results!B36</f>
        <v>NM_004213</v>
      </c>
      <c r="M40" s="78" t="e">
        <f>Results!F36</f>
        <v>#DIV/0!</v>
      </c>
      <c r="N40" s="78" t="e">
        <f>Results!G36</f>
        <v>#DIV/0!</v>
      </c>
      <c r="P40" s="61"/>
      <c r="Q40" s="61"/>
      <c r="R40" s="61"/>
      <c r="S40" s="61"/>
      <c r="T40" s="61"/>
    </row>
    <row r="41" spans="10:20" ht="15" customHeight="1">
      <c r="J41" s="68"/>
      <c r="K41" s="39" t="str">
        <f>Results!C37</f>
        <v>C11</v>
      </c>
      <c r="L41" s="39" t="str">
        <f>Results!B37</f>
        <v>NM_005431</v>
      </c>
      <c r="M41" s="78" t="e">
        <f>Results!F37</f>
        <v>#DIV/0!</v>
      </c>
      <c r="N41" s="78" t="e">
        <f>Results!G37</f>
        <v>#DIV/0!</v>
      </c>
      <c r="P41" s="61"/>
      <c r="Q41" s="61"/>
      <c r="R41" s="61"/>
      <c r="S41" s="61"/>
      <c r="T41" s="61"/>
    </row>
    <row r="42" spans="10:20" ht="15" customHeight="1">
      <c r="J42" s="68"/>
      <c r="K42" s="39" t="str">
        <f>Results!C38</f>
        <v>C12</v>
      </c>
      <c r="L42" s="39" t="str">
        <f>Results!B38</f>
        <v>NM_001071</v>
      </c>
      <c r="M42" s="78" t="e">
        <f>Results!F38</f>
        <v>#DIV/0!</v>
      </c>
      <c r="N42" s="78" t="e">
        <f>Results!G38</f>
        <v>#DIV/0!</v>
      </c>
      <c r="P42" s="61"/>
      <c r="Q42" s="61"/>
      <c r="R42" s="61"/>
      <c r="S42" s="61"/>
      <c r="T42" s="61"/>
    </row>
    <row r="43" spans="10:20" ht="15" customHeight="1">
      <c r="J43" s="68"/>
      <c r="K43" s="39" t="str">
        <f>Results!C39</f>
        <v>D01</v>
      </c>
      <c r="L43" s="39" t="str">
        <f>Results!B39</f>
        <v>NM_000455</v>
      </c>
      <c r="M43" s="78" t="e">
        <f>Results!F39</f>
        <v>#DIV/0!</v>
      </c>
      <c r="N43" s="78" t="e">
        <f>Results!G39</f>
        <v>#DIV/0!</v>
      </c>
      <c r="P43" s="61"/>
      <c r="Q43" s="61"/>
      <c r="R43" s="61"/>
      <c r="S43" s="61"/>
      <c r="T43" s="61"/>
    </row>
    <row r="44" spans="10:20" ht="15" customHeight="1">
      <c r="J44" s="68"/>
      <c r="K44" s="39" t="str">
        <f>Results!C40</f>
        <v>D02</v>
      </c>
      <c r="L44" s="39" t="str">
        <f>Results!B40</f>
        <v>NM_004333</v>
      </c>
      <c r="M44" s="78" t="e">
        <f>Results!F40</f>
        <v>#DIV/0!</v>
      </c>
      <c r="N44" s="78" t="e">
        <f>Results!G40</f>
        <v>#DIV/0!</v>
      </c>
      <c r="P44" s="61"/>
      <c r="Q44" s="61"/>
      <c r="R44" s="61"/>
      <c r="S44" s="61"/>
      <c r="T44" s="61"/>
    </row>
    <row r="45" spans="10:20" ht="15" customHeight="1">
      <c r="J45" s="68"/>
      <c r="K45" s="39" t="str">
        <f>Results!C41</f>
        <v>D03</v>
      </c>
      <c r="L45" s="39" t="str">
        <f>Results!B41</f>
        <v>NM_000963</v>
      </c>
      <c r="M45" s="78" t="e">
        <f>Results!F41</f>
        <v>#DIV/0!</v>
      </c>
      <c r="N45" s="78" t="e">
        <f>Results!G41</f>
        <v>#DIV/0!</v>
      </c>
      <c r="P45" s="61"/>
      <c r="Q45" s="61"/>
      <c r="R45" s="61"/>
      <c r="S45" s="61"/>
      <c r="T45" s="61"/>
    </row>
    <row r="46" spans="10:20" ht="15" customHeight="1">
      <c r="J46" s="68"/>
      <c r="K46" s="39" t="str">
        <f>Results!C42</f>
        <v>D04</v>
      </c>
      <c r="L46" s="39" t="str">
        <f>Results!B42</f>
        <v>NM_002770</v>
      </c>
      <c r="M46" s="78" t="e">
        <f>Results!F42</f>
        <v>#DIV/0!</v>
      </c>
      <c r="N46" s="78" t="e">
        <f>Results!G42</f>
        <v>#DIV/0!</v>
      </c>
      <c r="P46" s="61"/>
      <c r="Q46" s="61"/>
      <c r="R46" s="61"/>
      <c r="S46" s="61"/>
      <c r="T46" s="61"/>
    </row>
    <row r="47" spans="10:20" ht="15" customHeight="1">
      <c r="J47" s="68"/>
      <c r="K47" s="39" t="str">
        <f>Results!C43</f>
        <v>D05</v>
      </c>
      <c r="L47" s="39" t="str">
        <f>Results!B43</f>
        <v>NM_002690</v>
      </c>
      <c r="M47" s="78" t="e">
        <f>Results!F43</f>
        <v>#DIV/0!</v>
      </c>
      <c r="N47" s="78" t="e">
        <f>Results!G43</f>
        <v>#DIV/0!</v>
      </c>
      <c r="P47" s="61"/>
      <c r="Q47" s="61"/>
      <c r="R47" s="61"/>
      <c r="S47" s="61"/>
      <c r="T47" s="61"/>
    </row>
    <row r="48" spans="10:20" ht="15" customHeight="1">
      <c r="J48" s="68"/>
      <c r="K48" s="39" t="str">
        <f>Results!C44</f>
        <v>D06</v>
      </c>
      <c r="L48" s="39" t="str">
        <f>Results!B44</f>
        <v>NM_006218</v>
      </c>
      <c r="M48" s="78" t="e">
        <f>Results!F44</f>
        <v>#DIV/0!</v>
      </c>
      <c r="N48" s="78" t="e">
        <f>Results!G44</f>
        <v>#DIV/0!</v>
      </c>
      <c r="P48" s="61"/>
      <c r="Q48" s="61"/>
      <c r="R48" s="61"/>
      <c r="S48" s="61"/>
      <c r="T48" s="61"/>
    </row>
    <row r="49" spans="10:20" ht="15" customHeight="1">
      <c r="J49" s="68"/>
      <c r="K49" s="39" t="str">
        <f>Results!C45</f>
        <v>D07</v>
      </c>
      <c r="L49" s="39" t="str">
        <f>Results!B45</f>
        <v>NM_002454</v>
      </c>
      <c r="M49" s="78" t="e">
        <f>Results!F45</f>
        <v>#DIV/0!</v>
      </c>
      <c r="N49" s="78" t="e">
        <f>Results!G45</f>
        <v>#DIV/0!</v>
      </c>
      <c r="P49" s="61"/>
      <c r="Q49" s="61"/>
      <c r="R49" s="61"/>
      <c r="S49" s="61"/>
      <c r="T49" s="61"/>
    </row>
    <row r="50" spans="10:20" ht="15" customHeight="1">
      <c r="J50" s="68"/>
      <c r="K50" s="39" t="str">
        <f>Results!C46</f>
        <v>D08</v>
      </c>
      <c r="L50" s="39" t="str">
        <f>Results!B46</f>
        <v>NM_005590</v>
      </c>
      <c r="M50" s="78" t="e">
        <f>Results!F46</f>
        <v>#DIV/0!</v>
      </c>
      <c r="N50" s="78" t="e">
        <f>Results!G46</f>
        <v>#DIV/0!</v>
      </c>
      <c r="P50" s="61"/>
      <c r="Q50" s="61"/>
      <c r="R50" s="61"/>
      <c r="S50" s="61"/>
      <c r="T50" s="61"/>
    </row>
    <row r="51" spans="10:20" ht="15" customHeight="1">
      <c r="J51" s="68"/>
      <c r="K51" s="39" t="str">
        <f>Results!C47</f>
        <v>D09</v>
      </c>
      <c r="L51" s="39" t="str">
        <f>Results!B47</f>
        <v>NM_002392</v>
      </c>
      <c r="M51" s="78" t="e">
        <f>Results!F47</f>
        <v>#DIV/0!</v>
      </c>
      <c r="N51" s="78" t="e">
        <f>Results!G47</f>
        <v>#DIV/0!</v>
      </c>
      <c r="P51" s="61"/>
      <c r="Q51" s="61"/>
      <c r="R51" s="61"/>
      <c r="S51" s="61"/>
      <c r="T51" s="61"/>
    </row>
    <row r="52" spans="10:20" ht="15" customHeight="1">
      <c r="J52" s="68"/>
      <c r="K52" s="39" t="str">
        <f>Results!C48</f>
        <v>D10</v>
      </c>
      <c r="L52" s="39" t="str">
        <f>Results!B48</f>
        <v>NM_000576</v>
      </c>
      <c r="M52" s="78" t="e">
        <f>Results!F48</f>
        <v>#DIV/0!</v>
      </c>
      <c r="N52" s="78" t="e">
        <f>Results!G48</f>
        <v>#DIV/0!</v>
      </c>
      <c r="P52" s="61"/>
      <c r="Q52" s="61"/>
      <c r="R52" s="61"/>
      <c r="S52" s="61"/>
      <c r="T52" s="61"/>
    </row>
    <row r="53" spans="10:20" ht="15" customHeight="1">
      <c r="J53" s="68"/>
      <c r="K53" s="39" t="str">
        <f>Results!C49</f>
        <v>D11</v>
      </c>
      <c r="L53" s="39" t="str">
        <f>Results!B49</f>
        <v>NM_000612</v>
      </c>
      <c r="M53" s="78" t="e">
        <f>Results!F49</f>
        <v>#DIV/0!</v>
      </c>
      <c r="N53" s="78" t="e">
        <f>Results!G49</f>
        <v>#DIV/0!</v>
      </c>
      <c r="P53" s="61"/>
      <c r="Q53" s="61"/>
      <c r="R53" s="61"/>
      <c r="S53" s="61"/>
      <c r="T53" s="61"/>
    </row>
    <row r="54" spans="10:20" ht="15" customHeight="1">
      <c r="J54" s="68"/>
      <c r="K54" s="39" t="str">
        <f>Results!C50</f>
        <v>D12</v>
      </c>
      <c r="L54" s="39" t="str">
        <f>Results!B50</f>
        <v>NM_000618</v>
      </c>
      <c r="M54" s="78" t="e">
        <f>Results!F50</f>
        <v>#DIV/0!</v>
      </c>
      <c r="N54" s="78" t="e">
        <f>Results!G50</f>
        <v>#DIV/0!</v>
      </c>
      <c r="P54" s="61"/>
      <c r="Q54" s="61"/>
      <c r="R54" s="61"/>
      <c r="S54" s="61"/>
      <c r="T54" s="61"/>
    </row>
    <row r="55" spans="10:20" ht="15" customHeight="1">
      <c r="J55" s="68"/>
      <c r="K55" s="39" t="str">
        <f>Results!C51</f>
        <v>E01</v>
      </c>
      <c r="L55" s="39" t="str">
        <f>Results!B51</f>
        <v>NM_001641</v>
      </c>
      <c r="M55" s="78" t="e">
        <f>Results!F51</f>
        <v>#DIV/0!</v>
      </c>
      <c r="N55" s="78" t="e">
        <f>Results!G51</f>
        <v>#DIV/0!</v>
      </c>
      <c r="P55" s="61"/>
      <c r="Q55" s="61"/>
      <c r="R55" s="61"/>
      <c r="S55" s="61"/>
      <c r="T55" s="61"/>
    </row>
    <row r="56" spans="10:20" ht="15" customHeight="1">
      <c r="J56" s="68"/>
      <c r="K56" s="39" t="str">
        <f>Results!C52</f>
        <v>E02</v>
      </c>
      <c r="L56" s="39" t="str">
        <f>Results!B52</f>
        <v>NM_016081</v>
      </c>
      <c r="M56" s="78" t="e">
        <f>Results!F52</f>
        <v>#DIV/0!</v>
      </c>
      <c r="N56" s="78" t="e">
        <f>Results!G52</f>
        <v>#DIV/0!</v>
      </c>
      <c r="P56" s="61"/>
      <c r="Q56" s="61"/>
      <c r="R56" s="61"/>
      <c r="S56" s="61"/>
      <c r="T56" s="61"/>
    </row>
    <row r="57" spans="10:20" ht="15" customHeight="1">
      <c r="J57" s="68"/>
      <c r="K57" s="39" t="str">
        <f>Results!C53</f>
        <v>E03</v>
      </c>
      <c r="L57" s="39" t="str">
        <f>Results!B53</f>
        <v>NM_000136</v>
      </c>
      <c r="M57" s="78" t="e">
        <f>Results!F53</f>
        <v>#DIV/0!</v>
      </c>
      <c r="N57" s="78" t="e">
        <f>Results!G53</f>
        <v>#DIV/0!</v>
      </c>
      <c r="P57" s="61"/>
      <c r="Q57" s="61"/>
      <c r="R57" s="61"/>
      <c r="S57" s="61"/>
      <c r="T57" s="61"/>
    </row>
    <row r="58" spans="10:20" ht="15" customHeight="1">
      <c r="J58" s="68"/>
      <c r="K58" s="39" t="str">
        <f>Results!C54</f>
        <v>E04</v>
      </c>
      <c r="L58" s="39" t="str">
        <f>Results!B54</f>
        <v>NM_001012732</v>
      </c>
      <c r="M58" s="78" t="e">
        <f>Results!F54</f>
        <v>#DIV/0!</v>
      </c>
      <c r="N58" s="78" t="e">
        <f>Results!G54</f>
        <v>#DIV/0!</v>
      </c>
      <c r="P58" s="61"/>
      <c r="Q58" s="61"/>
      <c r="R58" s="61"/>
      <c r="S58" s="61"/>
      <c r="T58" s="61"/>
    </row>
    <row r="59" spans="10:20" ht="15" customHeight="1">
      <c r="J59" s="68"/>
      <c r="K59" s="39" t="str">
        <f>Results!C55</f>
        <v>E05</v>
      </c>
      <c r="L59" s="39" t="str">
        <f>Results!B55</f>
        <v>NM_000788</v>
      </c>
      <c r="M59" s="78" t="e">
        <f>Results!F55</f>
        <v>#DIV/0!</v>
      </c>
      <c r="N59" s="78" t="e">
        <f>Results!G55</f>
        <v>#DIV/0!</v>
      </c>
      <c r="P59" s="61"/>
      <c r="Q59" s="61"/>
      <c r="R59" s="61"/>
      <c r="S59" s="61"/>
      <c r="T59" s="61"/>
    </row>
    <row r="60" spans="10:20" ht="15" customHeight="1">
      <c r="J60" s="68"/>
      <c r="K60" s="39" t="str">
        <f>Results!C56</f>
        <v>E06</v>
      </c>
      <c r="L60" s="39" t="str">
        <f>Results!B56</f>
        <v>NM_000104</v>
      </c>
      <c r="M60" s="78" t="e">
        <f>Results!F56</f>
        <v>#DIV/0!</v>
      </c>
      <c r="N60" s="78" t="e">
        <f>Results!G56</f>
        <v>#DIV/0!</v>
      </c>
      <c r="P60" s="61"/>
      <c r="Q60" s="61"/>
      <c r="R60" s="61"/>
      <c r="S60" s="61"/>
      <c r="T60" s="61"/>
    </row>
    <row r="61" spans="10:20" ht="15" customHeight="1">
      <c r="J61" s="68"/>
      <c r="K61" s="39" t="str">
        <f>Results!C57</f>
        <v>E07</v>
      </c>
      <c r="L61" s="39" t="str">
        <f>Results!B57</f>
        <v>NM_001274</v>
      </c>
      <c r="M61" s="78" t="e">
        <f>Results!F57</f>
        <v>#DIV/0!</v>
      </c>
      <c r="N61" s="78" t="e">
        <f>Results!G57</f>
        <v>#DIV/0!</v>
      </c>
      <c r="P61" s="61"/>
      <c r="Q61" s="61"/>
      <c r="R61" s="61"/>
      <c r="S61" s="61"/>
      <c r="T61" s="61"/>
    </row>
    <row r="62" spans="10:20" ht="15" customHeight="1">
      <c r="J62" s="68"/>
      <c r="K62" s="39" t="str">
        <f>Results!C58</f>
        <v>E08</v>
      </c>
      <c r="L62" s="39" t="str">
        <f>Results!B58</f>
        <v>NM_005427</v>
      </c>
      <c r="M62" s="78" t="e">
        <f>Results!F58</f>
        <v>#DIV/0!</v>
      </c>
      <c r="N62" s="78" t="e">
        <f>Results!G58</f>
        <v>#DIV/0!</v>
      </c>
      <c r="P62" s="61"/>
      <c r="Q62" s="61"/>
      <c r="R62" s="61"/>
      <c r="S62" s="61"/>
      <c r="T62" s="61"/>
    </row>
    <row r="63" spans="10:20" ht="15" customHeight="1">
      <c r="J63" s="68"/>
      <c r="K63" s="39" t="str">
        <f>Results!C59</f>
        <v>E09</v>
      </c>
      <c r="L63" s="39" t="str">
        <f>Results!B59</f>
        <v>NM_194294</v>
      </c>
      <c r="M63" s="78" t="e">
        <f>Results!F59</f>
        <v>#DIV/0!</v>
      </c>
      <c r="N63" s="78" t="e">
        <f>Results!G59</f>
        <v>#DIV/0!</v>
      </c>
      <c r="P63" s="61"/>
      <c r="Q63" s="61"/>
      <c r="R63" s="61"/>
      <c r="S63" s="61"/>
      <c r="T63" s="61"/>
    </row>
    <row r="64" spans="10:20" ht="15" customHeight="1">
      <c r="J64" s="68"/>
      <c r="K64" s="39" t="str">
        <f>Results!C60</f>
        <v>E10</v>
      </c>
      <c r="L64" s="39" t="str">
        <f>Results!B60</f>
        <v>BC039243</v>
      </c>
      <c r="M64" s="78" t="e">
        <f>Results!F60</f>
        <v>#DIV/0!</v>
      </c>
      <c r="N64" s="78" t="e">
        <f>Results!G60</f>
        <v>#DIV/0!</v>
      </c>
      <c r="P64" s="61"/>
      <c r="Q64" s="61"/>
      <c r="R64" s="61"/>
      <c r="S64" s="61"/>
      <c r="T64" s="61"/>
    </row>
    <row r="65" spans="10:20" ht="15" customHeight="1">
      <c r="J65" s="68"/>
      <c r="K65" s="39" t="str">
        <f>Results!C61</f>
        <v>E11</v>
      </c>
      <c r="L65" s="39" t="str">
        <f>Results!B61</f>
        <v>BC004257</v>
      </c>
      <c r="M65" s="78" t="e">
        <f>Results!F61</f>
        <v>#DIV/0!</v>
      </c>
      <c r="N65" s="78" t="e">
        <f>Results!G61</f>
        <v>#DIV/0!</v>
      </c>
      <c r="P65" s="61"/>
      <c r="Q65" s="61"/>
      <c r="R65" s="61"/>
      <c r="S65" s="61"/>
      <c r="T65" s="61"/>
    </row>
    <row r="66" spans="10:20" ht="15" customHeight="1">
      <c r="J66" s="68"/>
      <c r="K66" s="39" t="str">
        <f>Results!C62</f>
        <v>E12</v>
      </c>
      <c r="L66" s="39" t="str">
        <f>Results!B62</f>
        <v>NM_130398</v>
      </c>
      <c r="M66" s="78" t="e">
        <f>Results!F62</f>
        <v>#DIV/0!</v>
      </c>
      <c r="N66" s="78" t="e">
        <f>Results!G62</f>
        <v>#DIV/0!</v>
      </c>
      <c r="P66" s="61"/>
      <c r="Q66" s="61"/>
      <c r="R66" s="61"/>
      <c r="S66" s="61"/>
      <c r="T66" s="61"/>
    </row>
    <row r="67" spans="10:20" ht="15" customHeight="1">
      <c r="J67" s="68"/>
      <c r="K67" s="39" t="str">
        <f>Results!C63</f>
        <v>F01</v>
      </c>
      <c r="L67" s="39" t="str">
        <f>Results!B63</f>
        <v>NM_005265</v>
      </c>
      <c r="M67" s="78" t="e">
        <f>Results!F63</f>
        <v>#DIV/0!</v>
      </c>
      <c r="N67" s="78" t="e">
        <f>Results!G63</f>
        <v>#DIV/0!</v>
      </c>
      <c r="P67" s="61"/>
      <c r="Q67" s="61"/>
      <c r="R67" s="61"/>
      <c r="S67" s="61"/>
      <c r="T67" s="61"/>
    </row>
    <row r="68" spans="10:20" ht="15" customHeight="1">
      <c r="J68" s="68"/>
      <c r="K68" s="39" t="str">
        <f>Results!C64</f>
        <v>F02</v>
      </c>
      <c r="L68" s="39" t="str">
        <f>Results!B64</f>
        <v>NM_014641</v>
      </c>
      <c r="M68" s="78" t="e">
        <f>Results!F64</f>
        <v>#DIV/0!</v>
      </c>
      <c r="N68" s="78" t="e">
        <f>Results!G64</f>
        <v>#DIV/0!</v>
      </c>
      <c r="P68" s="61"/>
      <c r="Q68" s="61"/>
      <c r="R68" s="61"/>
      <c r="S68" s="61"/>
      <c r="T68" s="61"/>
    </row>
    <row r="69" spans="10:20" ht="15" customHeight="1">
      <c r="J69" s="68"/>
      <c r="K69" s="39" t="str">
        <f>Results!C65</f>
        <v>F03</v>
      </c>
      <c r="L69" s="39" t="str">
        <f>Results!B65</f>
        <v>NM_004212</v>
      </c>
      <c r="M69" s="78" t="e">
        <f>Results!F65</f>
        <v>#DIV/0!</v>
      </c>
      <c r="N69" s="78" t="e">
        <f>Results!G65</f>
        <v>#DIV/0!</v>
      </c>
      <c r="P69" s="61"/>
      <c r="Q69" s="61"/>
      <c r="R69" s="61"/>
      <c r="S69" s="61"/>
      <c r="T69" s="61"/>
    </row>
    <row r="70" spans="10:20" ht="15" customHeight="1">
      <c r="J70" s="68"/>
      <c r="K70" s="39" t="str">
        <f>Results!C66</f>
        <v>F04</v>
      </c>
      <c r="L70" s="39" t="str">
        <f>Results!B66</f>
        <v>NM_003786</v>
      </c>
      <c r="M70" s="78" t="e">
        <f>Results!F66</f>
        <v>#DIV/0!</v>
      </c>
      <c r="N70" s="78" t="e">
        <f>Results!G66</f>
        <v>#DIV/0!</v>
      </c>
      <c r="P70" s="61"/>
      <c r="Q70" s="61"/>
      <c r="R70" s="61"/>
      <c r="S70" s="61"/>
      <c r="T70" s="61"/>
    </row>
    <row r="71" spans="10:20" ht="15" customHeight="1">
      <c r="J71" s="68"/>
      <c r="K71" s="39" t="str">
        <f>Results!C67</f>
        <v>F05</v>
      </c>
      <c r="L71" s="39" t="str">
        <f>Results!B67</f>
        <v>NM_001754</v>
      </c>
      <c r="M71" s="78" t="e">
        <f>Results!F67</f>
        <v>#DIV/0!</v>
      </c>
      <c r="N71" s="78" t="e">
        <f>Results!G67</f>
        <v>#DIV/0!</v>
      </c>
      <c r="P71" s="61"/>
      <c r="Q71" s="61"/>
      <c r="R71" s="61"/>
      <c r="S71" s="61"/>
      <c r="T71" s="61"/>
    </row>
    <row r="72" spans="10:20" ht="15" customHeight="1">
      <c r="J72" s="68"/>
      <c r="K72" s="39" t="str">
        <f>Results!C68</f>
        <v>F06</v>
      </c>
      <c r="L72" s="39" t="str">
        <f>Results!B68</f>
        <v>NM_181672</v>
      </c>
      <c r="M72" s="78" t="e">
        <f>Results!F68</f>
        <v>#DIV/0!</v>
      </c>
      <c r="N72" s="78" t="e">
        <f>Results!G68</f>
        <v>#DIV/0!</v>
      </c>
      <c r="P72" s="61"/>
      <c r="Q72" s="61"/>
      <c r="R72" s="61"/>
      <c r="S72" s="61"/>
      <c r="T72" s="61"/>
    </row>
    <row r="73" spans="10:20" ht="15" customHeight="1">
      <c r="J73" s="68"/>
      <c r="K73" s="39" t="str">
        <f>Results!C69</f>
        <v>F07</v>
      </c>
      <c r="L73" s="39" t="str">
        <f>Results!B69</f>
        <v>NM_003604</v>
      </c>
      <c r="M73" s="78" t="e">
        <f>Results!F69</f>
        <v>#DIV/0!</v>
      </c>
      <c r="N73" s="78" t="e">
        <f>Results!G69</f>
        <v>#DIV/0!</v>
      </c>
      <c r="P73" s="61"/>
      <c r="Q73" s="61"/>
      <c r="R73" s="61"/>
      <c r="S73" s="61"/>
      <c r="T73" s="61"/>
    </row>
    <row r="74" spans="10:20" ht="15" customHeight="1">
      <c r="J74" s="68"/>
      <c r="K74" s="39" t="str">
        <f>Results!C70</f>
        <v>F08</v>
      </c>
      <c r="L74" s="39" t="str">
        <f>Results!B70</f>
        <v>NM_030782</v>
      </c>
      <c r="M74" s="78" t="e">
        <f>Results!F70</f>
        <v>#DIV/0!</v>
      </c>
      <c r="N74" s="78" t="e">
        <f>Results!G70</f>
        <v>#DIV/0!</v>
      </c>
      <c r="P74" s="61"/>
      <c r="Q74" s="61"/>
      <c r="R74" s="61"/>
      <c r="S74" s="61"/>
      <c r="T74" s="61"/>
    </row>
    <row r="75" spans="10:20" ht="15" customHeight="1">
      <c r="J75" s="68"/>
      <c r="K75" s="39" t="str">
        <f>Results!C71</f>
        <v>F09</v>
      </c>
      <c r="L75" s="39" t="str">
        <f>Results!B71</f>
        <v>NM_006304</v>
      </c>
      <c r="M75" s="78" t="e">
        <f>Results!F71</f>
        <v>#DIV/0!</v>
      </c>
      <c r="N75" s="78" t="e">
        <f>Results!G71</f>
        <v>#DIV/0!</v>
      </c>
      <c r="P75" s="61"/>
      <c r="Q75" s="61"/>
      <c r="R75" s="61"/>
      <c r="S75" s="61"/>
      <c r="T75" s="61"/>
    </row>
    <row r="76" spans="10:20" ht="15" customHeight="1">
      <c r="J76" s="68"/>
      <c r="K76" s="39" t="str">
        <f>Results!C72</f>
        <v>F10</v>
      </c>
      <c r="L76" s="39" t="str">
        <f>Results!B72</f>
        <v>NM_024596</v>
      </c>
      <c r="M76" s="78" t="e">
        <f>Results!F72</f>
        <v>#DIV/0!</v>
      </c>
      <c r="N76" s="78" t="e">
        <f>Results!G72</f>
        <v>#DIV/0!</v>
      </c>
      <c r="P76" s="61"/>
      <c r="Q76" s="61"/>
      <c r="R76" s="61"/>
      <c r="S76" s="61"/>
      <c r="T76" s="61"/>
    </row>
    <row r="77" spans="10:20" ht="15" customHeight="1">
      <c r="J77" s="68"/>
      <c r="K77" s="39" t="str">
        <f>Results!C73</f>
        <v>F11</v>
      </c>
      <c r="L77" s="39" t="str">
        <f>Results!B73</f>
        <v>NM_001080124</v>
      </c>
      <c r="M77" s="78" t="e">
        <f>Results!F73</f>
        <v>#DIV/0!</v>
      </c>
      <c r="N77" s="78" t="e">
        <f>Results!G73</f>
        <v>#DIV/0!</v>
      </c>
      <c r="P77" s="61"/>
      <c r="Q77" s="61"/>
      <c r="R77" s="61"/>
      <c r="S77" s="61"/>
      <c r="T77" s="61"/>
    </row>
    <row r="78" spans="10:20" ht="15" customHeight="1">
      <c r="J78" s="68"/>
      <c r="K78" s="39" t="str">
        <f>Results!C74</f>
        <v>F12</v>
      </c>
      <c r="L78" s="39" t="str">
        <f>Results!B74</f>
        <v>NM_000378</v>
      </c>
      <c r="M78" s="78" t="e">
        <f>Results!F74</f>
        <v>#DIV/0!</v>
      </c>
      <c r="N78" s="78" t="e">
        <f>Results!G74</f>
        <v>#DIV/0!</v>
      </c>
      <c r="P78" s="61"/>
      <c r="Q78" s="61"/>
      <c r="R78" s="61"/>
      <c r="S78" s="61"/>
      <c r="T78" s="61"/>
    </row>
    <row r="79" spans="10:20" ht="15" customHeight="1">
      <c r="J79" s="68"/>
      <c r="K79" s="39" t="str">
        <f>Results!C75</f>
        <v>G01</v>
      </c>
      <c r="L79" s="39" t="str">
        <f>Results!B75</f>
        <v>NM_000551</v>
      </c>
      <c r="M79" s="78" t="e">
        <f>Results!F75</f>
        <v>#DIV/0!</v>
      </c>
      <c r="N79" s="78" t="e">
        <f>Results!G75</f>
        <v>#DIV/0!</v>
      </c>
      <c r="P79" s="61"/>
      <c r="Q79" s="61"/>
      <c r="R79" s="61"/>
      <c r="S79" s="61"/>
      <c r="T79" s="61"/>
    </row>
    <row r="80" spans="10:20" ht="15" customHeight="1">
      <c r="J80" s="68"/>
      <c r="K80" s="39" t="str">
        <f>Results!C76</f>
        <v>G02</v>
      </c>
      <c r="L80" s="39" t="str">
        <f>Results!B76</f>
        <v>NM_001017415</v>
      </c>
      <c r="M80" s="78" t="e">
        <f>Results!F76</f>
        <v>#DIV/0!</v>
      </c>
      <c r="N80" s="78" t="e">
        <f>Results!G76</f>
        <v>#DIV/0!</v>
      </c>
      <c r="P80" s="61"/>
      <c r="Q80" s="61"/>
      <c r="R80" s="61"/>
      <c r="S80" s="61"/>
      <c r="T80" s="61"/>
    </row>
    <row r="81" spans="10:20" ht="15" customHeight="1">
      <c r="J81" s="68"/>
      <c r="K81" s="39" t="str">
        <f>Results!C77</f>
        <v>G03</v>
      </c>
      <c r="L81" s="39" t="str">
        <f>Results!B77</f>
        <v>NM_000369</v>
      </c>
      <c r="M81" s="78" t="e">
        <f>Results!F77</f>
        <v>#DIV/0!</v>
      </c>
      <c r="N81" s="78" t="e">
        <f>Results!G77</f>
        <v>#DIV/0!</v>
      </c>
      <c r="P81" s="61"/>
      <c r="Q81" s="61"/>
      <c r="R81" s="61"/>
      <c r="S81" s="61"/>
      <c r="T81" s="61"/>
    </row>
    <row r="82" spans="10:20" ht="15" customHeight="1">
      <c r="J82" s="68"/>
      <c r="K82" s="39" t="str">
        <f>Results!C78</f>
        <v>G04</v>
      </c>
      <c r="L82" s="39" t="str">
        <f>Results!B78</f>
        <v>NM_005657</v>
      </c>
      <c r="M82" s="78" t="e">
        <f>Results!F78</f>
        <v>#DIV/0!</v>
      </c>
      <c r="N82" s="78" t="e">
        <f>Results!G78</f>
        <v>#DIV/0!</v>
      </c>
      <c r="P82" s="61"/>
      <c r="Q82" s="61"/>
      <c r="R82" s="61"/>
      <c r="S82" s="61"/>
      <c r="T82" s="61"/>
    </row>
    <row r="83" spans="10:20" ht="15" customHeight="1">
      <c r="J83" s="68"/>
      <c r="K83" s="39" t="str">
        <f>Results!C79</f>
        <v>G05</v>
      </c>
      <c r="L83" s="39" t="str">
        <f>Results!B79</f>
        <v>NM_000660</v>
      </c>
      <c r="M83" s="78" t="e">
        <f>Results!F79</f>
        <v>#DIV/0!</v>
      </c>
      <c r="N83" s="78" t="e">
        <f>Results!G79</f>
        <v>#DIV/0!</v>
      </c>
      <c r="P83" s="61"/>
      <c r="Q83" s="61"/>
      <c r="R83" s="61"/>
      <c r="S83" s="61"/>
      <c r="T83" s="61"/>
    </row>
    <row r="84" spans="10:20" ht="15" customHeight="1">
      <c r="J84" s="68"/>
      <c r="K84" s="39" t="str">
        <f>Results!C80</f>
        <v>G06</v>
      </c>
      <c r="L84" s="39" t="str">
        <f>Results!B80</f>
        <v>NM_005423</v>
      </c>
      <c r="M84" s="78" t="e">
        <f>Results!F80</f>
        <v>#DIV/0!</v>
      </c>
      <c r="N84" s="78" t="e">
        <f>Results!G80</f>
        <v>#DIV/0!</v>
      </c>
      <c r="P84" s="61"/>
      <c r="Q84" s="61"/>
      <c r="R84" s="61"/>
      <c r="S84" s="61"/>
      <c r="T84" s="61"/>
    </row>
    <row r="85" spans="10:20" ht="15" customHeight="1">
      <c r="J85" s="68"/>
      <c r="K85" s="39" t="str">
        <f>Results!C81</f>
        <v>G07</v>
      </c>
      <c r="L85" s="39" t="str">
        <f>Results!B81</f>
        <v>NM_000545</v>
      </c>
      <c r="M85" s="78" t="e">
        <f>Results!F81</f>
        <v>#DIV/0!</v>
      </c>
      <c r="N85" s="78" t="e">
        <f>Results!G81</f>
        <v>#DIV/0!</v>
      </c>
      <c r="P85" s="61"/>
      <c r="Q85" s="61"/>
      <c r="R85" s="61"/>
      <c r="S85" s="61"/>
      <c r="T85" s="61"/>
    </row>
    <row r="86" spans="10:20" ht="15" customHeight="1">
      <c r="J86" s="68"/>
      <c r="K86" s="39" t="str">
        <f>Results!C82</f>
        <v>G08</v>
      </c>
      <c r="L86" s="39" t="str">
        <f>Results!B82</f>
        <v>NM_001730</v>
      </c>
      <c r="M86" s="78" t="e">
        <f>Results!F82</f>
        <v>#DIV/0!</v>
      </c>
      <c r="N86" s="78" t="e">
        <f>Results!G82</f>
        <v>#DIV/0!</v>
      </c>
      <c r="P86" s="61"/>
      <c r="Q86" s="61"/>
      <c r="R86" s="61"/>
      <c r="S86" s="61"/>
      <c r="T86" s="61"/>
    </row>
    <row r="87" spans="10:20" ht="15" customHeight="1">
      <c r="J87" s="68"/>
      <c r="K87" s="39" t="str">
        <f>Results!C83</f>
        <v>G09</v>
      </c>
      <c r="L87" s="39" t="str">
        <f>Results!B83</f>
        <v>NM_177536</v>
      </c>
      <c r="M87" s="78" t="e">
        <f>Results!F83</f>
        <v>#DIV/0!</v>
      </c>
      <c r="N87" s="78" t="e">
        <f>Results!G83</f>
        <v>#DIV/0!</v>
      </c>
      <c r="P87" s="61"/>
      <c r="Q87" s="61"/>
      <c r="R87" s="61"/>
      <c r="S87" s="61"/>
      <c r="T87" s="61"/>
    </row>
    <row r="88" spans="10:20" ht="15" customHeight="1">
      <c r="J88" s="68"/>
      <c r="K88" s="39" t="str">
        <f>Results!C84</f>
        <v>G10</v>
      </c>
      <c r="L88" s="39" t="str">
        <f>Results!B84</f>
        <v>NM_005631</v>
      </c>
      <c r="M88" s="78" t="e">
        <f>Results!F84</f>
        <v>#DIV/0!</v>
      </c>
      <c r="N88" s="78" t="e">
        <f>Results!G84</f>
        <v>#DIV/0!</v>
      </c>
      <c r="P88" s="61"/>
      <c r="Q88" s="61"/>
      <c r="R88" s="61"/>
      <c r="S88" s="61"/>
      <c r="T88" s="61"/>
    </row>
    <row r="89" spans="10:20" ht="15" customHeight="1">
      <c r="J89" s="68"/>
      <c r="K89" s="39" t="str">
        <f>Results!C85</f>
        <v>G11</v>
      </c>
      <c r="L89" s="39" t="str">
        <f>Results!B85</f>
        <v>NM_003073</v>
      </c>
      <c r="M89" s="78" t="e">
        <f>Results!F85</f>
        <v>#DIV/0!</v>
      </c>
      <c r="N89" s="78" t="e">
        <f>Results!G85</f>
        <v>#DIV/0!</v>
      </c>
      <c r="P89" s="61"/>
      <c r="Q89" s="61"/>
      <c r="R89" s="61"/>
      <c r="S89" s="61"/>
      <c r="T89" s="61"/>
    </row>
    <row r="90" spans="10:20" ht="15" customHeight="1">
      <c r="J90" s="68"/>
      <c r="K90" s="39" t="str">
        <f>Results!C86</f>
        <v>G12</v>
      </c>
      <c r="L90" s="39" t="str">
        <f>Results!B86</f>
        <v>NM_022362</v>
      </c>
      <c r="M90" s="78" t="e">
        <f>Results!F86</f>
        <v>#DIV/0!</v>
      </c>
      <c r="N90" s="78" t="e">
        <f>Results!G86</f>
        <v>#DIV/0!</v>
      </c>
      <c r="P90" s="61"/>
      <c r="Q90" s="61"/>
      <c r="R90" s="61"/>
      <c r="S90" s="61"/>
      <c r="T90" s="61"/>
    </row>
    <row r="91" spans="10:16" ht="15" customHeight="1">
      <c r="J91" s="65" t="str">
        <f>'Gene Table'!A99</f>
        <v>Plate 2</v>
      </c>
      <c r="K91" s="39" t="str">
        <f>Results!C99</f>
        <v>A01</v>
      </c>
      <c r="L91" s="39" t="str">
        <f>Results!B99</f>
        <v>NM_003010</v>
      </c>
      <c r="M91" s="78" t="e">
        <f>Results!F99</f>
        <v>#DIV/0!</v>
      </c>
      <c r="N91" s="78" t="e">
        <f>Results!G99</f>
        <v>#DIV/0!</v>
      </c>
      <c r="O91" s="61"/>
      <c r="P91" s="61"/>
    </row>
    <row r="92" spans="10:16" ht="15" customHeight="1">
      <c r="J92" s="68"/>
      <c r="K92" s="39" t="str">
        <f>Results!C100</f>
        <v>A02</v>
      </c>
      <c r="L92" s="39" t="str">
        <f>Results!B100</f>
        <v>NM_022127</v>
      </c>
      <c r="M92" s="78" t="e">
        <f>Results!F100</f>
        <v>#DIV/0!</v>
      </c>
      <c r="N92" s="78" t="e">
        <f>Results!G100</f>
        <v>#DIV/0!</v>
      </c>
      <c r="O92" s="61"/>
      <c r="P92" s="61"/>
    </row>
    <row r="93" spans="10:16" ht="15" customHeight="1">
      <c r="J93" s="68"/>
      <c r="K93" s="39" t="str">
        <f>Results!C101</f>
        <v>A03</v>
      </c>
      <c r="L93" s="39" t="str">
        <f>Results!B101</f>
        <v>NM_000450</v>
      </c>
      <c r="M93" s="78" t="e">
        <f>Results!F101</f>
        <v>#DIV/0!</v>
      </c>
      <c r="N93" s="78" t="e">
        <f>Results!G101</f>
        <v>#DIV/0!</v>
      </c>
      <c r="O93" s="61"/>
      <c r="P93" s="61"/>
    </row>
    <row r="94" spans="10:16" ht="15" customHeight="1">
      <c r="J94" s="68"/>
      <c r="K94" s="39" t="str">
        <f>Results!C102</f>
        <v>A04</v>
      </c>
      <c r="L94" s="39" t="str">
        <f>Results!B102</f>
        <v>NM_001003398</v>
      </c>
      <c r="M94" s="78" t="e">
        <f>Results!F102</f>
        <v>#DIV/0!</v>
      </c>
      <c r="N94" s="78" t="e">
        <f>Results!G102</f>
        <v>#DIV/0!</v>
      </c>
      <c r="O94" s="61"/>
      <c r="P94" s="61"/>
    </row>
    <row r="95" spans="10:14" ht="15" customHeight="1">
      <c r="J95" s="68"/>
      <c r="K95" s="39" t="str">
        <f>Results!C103</f>
        <v>A05</v>
      </c>
      <c r="L95" s="39" t="str">
        <f>Results!B103</f>
        <v>NM_002985</v>
      </c>
      <c r="M95" s="78" t="e">
        <f>Results!F103</f>
        <v>#DIV/0!</v>
      </c>
      <c r="N95" s="78" t="e">
        <f>Results!G103</f>
        <v>#DIV/0!</v>
      </c>
    </row>
    <row r="96" spans="10:14" ht="15" customHeight="1">
      <c r="J96" s="68"/>
      <c r="K96" s="39" t="str">
        <f>Results!C104</f>
        <v>A06</v>
      </c>
      <c r="L96" s="39" t="str">
        <f>Results!B104</f>
        <v>NM_021133</v>
      </c>
      <c r="M96" s="78" t="e">
        <f>Results!F104</f>
        <v>#DIV/0!</v>
      </c>
      <c r="N96" s="78" t="e">
        <f>Results!G104</f>
        <v>#DIV/0!</v>
      </c>
    </row>
    <row r="97" spans="10:14" ht="15" customHeight="1">
      <c r="J97" s="68"/>
      <c r="K97" s="39" t="str">
        <f>Results!C105</f>
        <v>A07</v>
      </c>
      <c r="L97" s="39" t="str">
        <f>Results!B105</f>
        <v>NM_002894</v>
      </c>
      <c r="M97" s="78" t="e">
        <f>Results!F105</f>
        <v>#DIV/0!</v>
      </c>
      <c r="N97" s="78" t="e">
        <f>Results!G105</f>
        <v>#DIV/0!</v>
      </c>
    </row>
    <row r="98" spans="10:14" ht="15" customHeight="1">
      <c r="J98" s="68"/>
      <c r="K98" s="39" t="str">
        <f>Results!C106</f>
        <v>A08</v>
      </c>
      <c r="L98" s="39" t="str">
        <f>Results!B106</f>
        <v>NM_000321</v>
      </c>
      <c r="M98" s="78" t="e">
        <f>Results!F106</f>
        <v>#DIV/0!</v>
      </c>
      <c r="N98" s="78" t="e">
        <f>Results!G106</f>
        <v>#DIV/0!</v>
      </c>
    </row>
    <row r="99" spans="10:14" ht="15" customHeight="1">
      <c r="J99" s="68"/>
      <c r="K99" s="39" t="str">
        <f>Results!C107</f>
        <v>A09</v>
      </c>
      <c r="L99" s="39" t="str">
        <f>Results!B107</f>
        <v>NM_000314</v>
      </c>
      <c r="M99" s="78" t="e">
        <f>Results!F107</f>
        <v>#DIV/0!</v>
      </c>
      <c r="N99" s="78" t="e">
        <f>Results!G107</f>
        <v>#DIV/0!</v>
      </c>
    </row>
    <row r="100" spans="10:14" ht="15" customHeight="1">
      <c r="J100" s="68"/>
      <c r="K100" s="39" t="str">
        <f>Results!C108</f>
        <v>A10</v>
      </c>
      <c r="L100" s="39" t="str">
        <f>Results!B108</f>
        <v>NM_000264</v>
      </c>
      <c r="M100" s="78" t="e">
        <f>Results!F108</f>
        <v>#DIV/0!</v>
      </c>
      <c r="N100" s="78" t="e">
        <f>Results!G108</f>
        <v>#DIV/0!</v>
      </c>
    </row>
    <row r="101" spans="10:14" ht="15" customHeight="1">
      <c r="J101" s="68"/>
      <c r="K101" s="39" t="str">
        <f>Results!C109</f>
        <v>A11</v>
      </c>
      <c r="L101" s="39" t="str">
        <f>Results!B109</f>
        <v>NM_018315</v>
      </c>
      <c r="M101" s="78" t="e">
        <f>Results!F109</f>
        <v>#DIV/0!</v>
      </c>
      <c r="N101" s="78" t="e">
        <f>Results!G109</f>
        <v>#DIV/0!</v>
      </c>
    </row>
    <row r="102" spans="10:14" ht="15" customHeight="1">
      <c r="J102" s="68"/>
      <c r="K102" s="39" t="str">
        <f>Results!C110</f>
        <v>A12</v>
      </c>
      <c r="L102" s="39" t="str">
        <f>Results!B110</f>
        <v>NM_005037</v>
      </c>
      <c r="M102" s="78" t="e">
        <f>Results!F110</f>
        <v>#DIV/0!</v>
      </c>
      <c r="N102" s="78" t="e">
        <f>Results!G110</f>
        <v>#DIV/0!</v>
      </c>
    </row>
    <row r="103" spans="10:14" ht="15" customHeight="1">
      <c r="J103" s="68"/>
      <c r="K103" s="39" t="str">
        <f>Results!C111</f>
        <v>B01</v>
      </c>
      <c r="L103" s="39" t="str">
        <f>Results!B111</f>
        <v>NM_019077</v>
      </c>
      <c r="M103" s="78" t="e">
        <f>Results!F111</f>
        <v>#DIV/0!</v>
      </c>
      <c r="N103" s="78" t="e">
        <f>Results!G111</f>
        <v>#DIV/0!</v>
      </c>
    </row>
    <row r="104" spans="10:14" ht="15" customHeight="1">
      <c r="J104" s="68"/>
      <c r="K104" s="39" t="str">
        <f>Results!C112</f>
        <v>B02</v>
      </c>
      <c r="L104" s="39" t="str">
        <f>Results!B112</f>
        <v>NM_000534</v>
      </c>
      <c r="M104" s="78" t="e">
        <f>Results!F112</f>
        <v>#DIV/0!</v>
      </c>
      <c r="N104" s="78" t="e">
        <f>Results!G112</f>
        <v>#DIV/0!</v>
      </c>
    </row>
    <row r="105" spans="10:14" ht="15" customHeight="1">
      <c r="J105" s="68"/>
      <c r="K105" s="39" t="str">
        <f>Results!C113</f>
        <v>B03</v>
      </c>
      <c r="L105" s="39" t="str">
        <f>Results!B113</f>
        <v>NM_181504</v>
      </c>
      <c r="M105" s="78" t="e">
        <f>Results!F113</f>
        <v>#DIV/0!</v>
      </c>
      <c r="N105" s="78" t="e">
        <f>Results!G113</f>
        <v>#DIV/0!</v>
      </c>
    </row>
    <row r="106" spans="10:14" ht="15" customHeight="1">
      <c r="J106" s="68"/>
      <c r="K106" s="39" t="str">
        <f>Results!C114</f>
        <v>B04</v>
      </c>
      <c r="L106" s="39" t="str">
        <f>Results!B114</f>
        <v>NM_000927</v>
      </c>
      <c r="M106" s="78" t="e">
        <f>Results!F114</f>
        <v>#DIV/0!</v>
      </c>
      <c r="N106" s="78" t="e">
        <f>Results!G114</f>
        <v>#DIV/0!</v>
      </c>
    </row>
    <row r="107" spans="10:14" ht="15" customHeight="1">
      <c r="J107" s="68"/>
      <c r="K107" s="39" t="str">
        <f>Results!C115</f>
        <v>B05</v>
      </c>
      <c r="L107" s="39" t="str">
        <f>Results!B115</f>
        <v>NM_182944</v>
      </c>
      <c r="M107" s="78" t="e">
        <f>Results!F115</f>
        <v>#DIV/0!</v>
      </c>
      <c r="N107" s="78" t="e">
        <f>Results!G115</f>
        <v>#DIV/0!</v>
      </c>
    </row>
    <row r="108" spans="10:14" ht="15" customHeight="1">
      <c r="J108" s="68"/>
      <c r="K108" s="39" t="str">
        <f>Results!C116</f>
        <v>B06</v>
      </c>
      <c r="L108" s="39" t="str">
        <f>Results!B116</f>
        <v>NM_001007156</v>
      </c>
      <c r="M108" s="78" t="e">
        <f>Results!F116</f>
        <v>#DIV/0!</v>
      </c>
      <c r="N108" s="78" t="e">
        <f>Results!G116</f>
        <v>#DIV/0!</v>
      </c>
    </row>
    <row r="109" spans="10:14" ht="15" customHeight="1">
      <c r="J109" s="68"/>
      <c r="K109" s="39" t="str">
        <f>Results!C117</f>
        <v>B07</v>
      </c>
      <c r="L109" s="39" t="str">
        <f>Results!B117</f>
        <v>NM_002524</v>
      </c>
      <c r="M109" s="78" t="e">
        <f>Results!F117</f>
        <v>#DIV/0!</v>
      </c>
      <c r="N109" s="78" t="e">
        <f>Results!G117</f>
        <v>#DIV/0!</v>
      </c>
    </row>
    <row r="110" spans="10:14" ht="15" customHeight="1">
      <c r="J110" s="68"/>
      <c r="K110" s="39" t="str">
        <f>Results!C118</f>
        <v>B08</v>
      </c>
      <c r="L110" s="39" t="str">
        <f>Results!B118</f>
        <v>NM_003998</v>
      </c>
      <c r="M110" s="78" t="e">
        <f>Results!F118</f>
        <v>#DIV/0!</v>
      </c>
      <c r="N110" s="78" t="e">
        <f>Results!G118</f>
        <v>#DIV/0!</v>
      </c>
    </row>
    <row r="111" spans="10:14" ht="15" customHeight="1">
      <c r="J111" s="68"/>
      <c r="K111" s="39" t="str">
        <f>Results!C119</f>
        <v>B09</v>
      </c>
      <c r="L111" s="39" t="str">
        <f>Results!B119</f>
        <v>NM_000268</v>
      </c>
      <c r="M111" s="78" t="e">
        <f>Results!F119</f>
        <v>#DIV/0!</v>
      </c>
      <c r="N111" s="78" t="e">
        <f>Results!G119</f>
        <v>#DIV/0!</v>
      </c>
    </row>
    <row r="112" spans="10:14" ht="15" customHeight="1">
      <c r="J112" s="68"/>
      <c r="K112" s="39" t="str">
        <f>Results!C120</f>
        <v>B10</v>
      </c>
      <c r="L112" s="39" t="str">
        <f>Results!B120</f>
        <v>NM_000267</v>
      </c>
      <c r="M112" s="78" t="e">
        <f>Results!F120</f>
        <v>#DIV/0!</v>
      </c>
      <c r="N112" s="78" t="e">
        <f>Results!G120</f>
        <v>#DIV/0!</v>
      </c>
    </row>
    <row r="113" spans="10:14" ht="15" customHeight="1">
      <c r="J113" s="68"/>
      <c r="K113" s="39" t="str">
        <f>Results!C121</f>
        <v>B11</v>
      </c>
      <c r="L113" s="39" t="str">
        <f>Results!B121</f>
        <v>NM_002485</v>
      </c>
      <c r="M113" s="78" t="e">
        <f>Results!F121</f>
        <v>#DIV/0!</v>
      </c>
      <c r="N113" s="78" t="e">
        <f>Results!G121</f>
        <v>#DIV/0!</v>
      </c>
    </row>
    <row r="114" spans="10:14" ht="15" customHeight="1">
      <c r="J114" s="68"/>
      <c r="K114" s="39" t="str">
        <f>Results!C122</f>
        <v>B12</v>
      </c>
      <c r="L114" s="39" t="str">
        <f>Results!B122</f>
        <v>NM_000254</v>
      </c>
      <c r="M114" s="78" t="e">
        <f>Results!F122</f>
        <v>#DIV/0!</v>
      </c>
      <c r="N114" s="78" t="e">
        <f>Results!G122</f>
        <v>#DIV/0!</v>
      </c>
    </row>
    <row r="115" spans="10:14" ht="15" customHeight="1">
      <c r="J115" s="68"/>
      <c r="K115" s="39" t="str">
        <f>Results!C123</f>
        <v>C01</v>
      </c>
      <c r="L115" s="39" t="str">
        <f>Results!B123</f>
        <v>NM_002439</v>
      </c>
      <c r="M115" s="78" t="e">
        <f>Results!F123</f>
        <v>#DIV/0!</v>
      </c>
      <c r="N115" s="78" t="e">
        <f>Results!G123</f>
        <v>#DIV/0!</v>
      </c>
    </row>
    <row r="116" spans="10:14" ht="15" customHeight="1">
      <c r="J116" s="68"/>
      <c r="K116" s="39" t="str">
        <f>Results!C124</f>
        <v>C02</v>
      </c>
      <c r="L116" s="39" t="str">
        <f>Results!B124</f>
        <v>NM_019899</v>
      </c>
      <c r="M116" s="78" t="e">
        <f>Results!F124</f>
        <v>#DIV/0!</v>
      </c>
      <c r="N116" s="78" t="e">
        <f>Results!G124</f>
        <v>#DIV/0!</v>
      </c>
    </row>
    <row r="117" spans="10:14" ht="15" customHeight="1">
      <c r="J117" s="68"/>
      <c r="K117" s="39" t="str">
        <f>Results!C125</f>
        <v>C03</v>
      </c>
      <c r="L117" s="39" t="str">
        <f>Results!B125</f>
        <v>NM_000250</v>
      </c>
      <c r="M117" s="78" t="e">
        <f>Results!F125</f>
        <v>#DIV/0!</v>
      </c>
      <c r="N117" s="78" t="e">
        <f>Results!G125</f>
        <v>#DIV/0!</v>
      </c>
    </row>
    <row r="118" spans="10:14" ht="15" customHeight="1">
      <c r="J118" s="68"/>
      <c r="K118" s="39" t="str">
        <f>Results!C126</f>
        <v>C04</v>
      </c>
      <c r="L118" s="39" t="str">
        <f>Results!B126</f>
        <v>NM_005373</v>
      </c>
      <c r="M118" s="78" t="e">
        <f>Results!F126</f>
        <v>#DIV/0!</v>
      </c>
      <c r="N118" s="78" t="e">
        <f>Results!G126</f>
        <v>#DIV/0!</v>
      </c>
    </row>
    <row r="119" spans="10:14" ht="15" customHeight="1">
      <c r="J119" s="68"/>
      <c r="K119" s="39" t="str">
        <f>Results!C127</f>
        <v>C05</v>
      </c>
      <c r="L119" s="39" t="str">
        <f>Results!B127</f>
        <v>NM_000245</v>
      </c>
      <c r="M119" s="78" t="e">
        <f>Results!F127</f>
        <v>#DIV/0!</v>
      </c>
      <c r="N119" s="78" t="e">
        <f>Results!G127</f>
        <v>#DIV/0!</v>
      </c>
    </row>
    <row r="120" spans="10:14" ht="15" customHeight="1">
      <c r="J120" s="68"/>
      <c r="K120" s="39" t="str">
        <f>Results!C128</f>
        <v>C06</v>
      </c>
      <c r="L120" s="39" t="str">
        <f>Results!B128</f>
        <v>NM_005902</v>
      </c>
      <c r="M120" s="78" t="e">
        <f>Results!F128</f>
        <v>#DIV/0!</v>
      </c>
      <c r="N120" s="78" t="e">
        <f>Results!G128</f>
        <v>#DIV/0!</v>
      </c>
    </row>
    <row r="121" spans="10:14" ht="15" customHeight="1">
      <c r="J121" s="68"/>
      <c r="K121" s="39" t="str">
        <f>Results!C129</f>
        <v>C07</v>
      </c>
      <c r="L121" s="39" t="str">
        <f>Results!B129</f>
        <v>NM_001003652</v>
      </c>
      <c r="M121" s="78" t="e">
        <f>Results!F129</f>
        <v>#DIV/0!</v>
      </c>
      <c r="N121" s="78" t="e">
        <f>Results!G129</f>
        <v>#DIV/0!</v>
      </c>
    </row>
    <row r="122" spans="10:14" ht="15" customHeight="1">
      <c r="J122" s="68"/>
      <c r="K122" s="39" t="str">
        <f>Results!C130</f>
        <v>C08</v>
      </c>
      <c r="L122" s="39" t="str">
        <f>Results!B130</f>
        <v>NM_002312</v>
      </c>
      <c r="M122" s="78" t="e">
        <f>Results!F130</f>
        <v>#DIV/0!</v>
      </c>
      <c r="N122" s="78" t="e">
        <f>Results!G130</f>
        <v>#DIV/0!</v>
      </c>
    </row>
    <row r="123" spans="10:14" ht="15" customHeight="1">
      <c r="J123" s="68"/>
      <c r="K123" s="39" t="str">
        <f>Results!C131</f>
        <v>C09</v>
      </c>
      <c r="L123" s="39" t="str">
        <f>Results!B131</f>
        <v>NM_013975</v>
      </c>
      <c r="M123" s="78" t="e">
        <f>Results!F131</f>
        <v>#DIV/0!</v>
      </c>
      <c r="N123" s="78" t="e">
        <f>Results!G131</f>
        <v>#DIV/0!</v>
      </c>
    </row>
    <row r="124" spans="10:14" ht="15" customHeight="1">
      <c r="J124" s="68"/>
      <c r="K124" s="39" t="str">
        <f>Results!C132</f>
        <v>C10</v>
      </c>
      <c r="L124" s="39" t="str">
        <f>Results!B132</f>
        <v>NM_000222</v>
      </c>
      <c r="M124" s="78" t="e">
        <f>Results!F132</f>
        <v>#DIV/0!</v>
      </c>
      <c r="N124" s="78" t="e">
        <f>Results!G132</f>
        <v>#DIV/0!</v>
      </c>
    </row>
    <row r="125" spans="10:14" ht="15" customHeight="1">
      <c r="J125" s="68"/>
      <c r="K125" s="39" t="str">
        <f>Results!C133</f>
        <v>C11</v>
      </c>
      <c r="L125" s="39" t="str">
        <f>Results!B133</f>
        <v>NM_004972</v>
      </c>
      <c r="M125" s="78" t="e">
        <f>Results!F133</f>
        <v>#DIV/0!</v>
      </c>
      <c r="N125" s="78" t="e">
        <f>Results!G133</f>
        <v>#DIV/0!</v>
      </c>
    </row>
    <row r="126" spans="10:14" ht="15" customHeight="1">
      <c r="J126" s="68"/>
      <c r="K126" s="39" t="str">
        <f>Results!C134</f>
        <v>C12</v>
      </c>
      <c r="L126" s="39" t="str">
        <f>Results!B134</f>
        <v>NM_005544</v>
      </c>
      <c r="M126" s="78" t="e">
        <f>Results!F134</f>
        <v>#DIV/0!</v>
      </c>
      <c r="N126" s="78" t="e">
        <f>Results!G134</f>
        <v>#DIV/0!</v>
      </c>
    </row>
    <row r="127" spans="10:14" ht="15" customHeight="1">
      <c r="J127" s="68"/>
      <c r="K127" s="39" t="str">
        <f>Results!C135</f>
        <v>D01</v>
      </c>
      <c r="L127" s="39" t="str">
        <f>Results!B135</f>
        <v>NM_000639</v>
      </c>
      <c r="M127" s="78" t="e">
        <f>Results!F135</f>
        <v>#DIV/0!</v>
      </c>
      <c r="N127" s="78" t="e">
        <f>Results!G135</f>
        <v>#DIV/0!</v>
      </c>
    </row>
    <row r="128" spans="10:14" ht="15" customHeight="1">
      <c r="J128" s="68"/>
      <c r="K128" s="39" t="str">
        <f>Results!C136</f>
        <v>D02</v>
      </c>
      <c r="L128" s="39" t="str">
        <f>Results!B136</f>
        <v>NM_000418</v>
      </c>
      <c r="M128" s="78" t="e">
        <f>Results!F136</f>
        <v>#DIV/0!</v>
      </c>
      <c r="N128" s="78" t="e">
        <f>Results!G136</f>
        <v>#DIV/0!</v>
      </c>
    </row>
    <row r="129" spans="10:14" ht="15" customHeight="1">
      <c r="J129" s="68"/>
      <c r="K129" s="39" t="str">
        <f>Results!C137</f>
        <v>D03</v>
      </c>
      <c r="L129" s="39" t="str">
        <f>Results!B137</f>
        <v>NM_000589</v>
      </c>
      <c r="M129" s="78" t="e">
        <f>Results!F137</f>
        <v>#DIV/0!</v>
      </c>
      <c r="N129" s="78" t="e">
        <f>Results!G137</f>
        <v>#DIV/0!</v>
      </c>
    </row>
    <row r="130" spans="10:14" ht="15" customHeight="1">
      <c r="J130" s="68"/>
      <c r="K130" s="39" t="str">
        <f>Results!C138</f>
        <v>D04</v>
      </c>
      <c r="L130" s="39" t="str">
        <f>Results!B138</f>
        <v>NM_000599</v>
      </c>
      <c r="M130" s="78" t="e">
        <f>Results!F138</f>
        <v>#DIV/0!</v>
      </c>
      <c r="N130" s="78" t="e">
        <f>Results!G138</f>
        <v>#DIV/0!</v>
      </c>
    </row>
    <row r="131" spans="10:14" ht="15" customHeight="1">
      <c r="J131" s="68"/>
      <c r="K131" s="39" t="str">
        <f>Results!C139</f>
        <v>D05</v>
      </c>
      <c r="L131" s="39" t="str">
        <f>Results!B139</f>
        <v>NM_000598</v>
      </c>
      <c r="M131" s="78" t="e">
        <f>Results!F139</f>
        <v>#DIV/0!</v>
      </c>
      <c r="N131" s="78" t="e">
        <f>Results!G139</f>
        <v>#DIV/0!</v>
      </c>
    </row>
    <row r="132" spans="10:14" ht="15" customHeight="1">
      <c r="J132" s="68"/>
      <c r="K132" s="39" t="str">
        <f>Results!C140</f>
        <v>D06</v>
      </c>
      <c r="L132" s="39" t="str">
        <f>Results!B140</f>
        <v>NM_000596</v>
      </c>
      <c r="M132" s="78" t="e">
        <f>Results!F140</f>
        <v>#DIV/0!</v>
      </c>
      <c r="N132" s="78" t="e">
        <f>Results!G140</f>
        <v>#DIV/0!</v>
      </c>
    </row>
    <row r="133" spans="10:14" ht="15" customHeight="1">
      <c r="J133" s="68"/>
      <c r="K133" s="39" t="str">
        <f>Results!C141</f>
        <v>D07</v>
      </c>
      <c r="L133" s="39" t="str">
        <f>Results!B141</f>
        <v>NM_000875</v>
      </c>
      <c r="M133" s="78" t="e">
        <f>Results!F141</f>
        <v>#DIV/0!</v>
      </c>
      <c r="N133" s="78" t="e">
        <f>Results!G141</f>
        <v>#DIV/0!</v>
      </c>
    </row>
    <row r="134" spans="10:14" ht="15" customHeight="1">
      <c r="J134" s="68"/>
      <c r="K134" s="39" t="str">
        <f>Results!C142</f>
        <v>D08</v>
      </c>
      <c r="L134" s="39" t="str">
        <f>Results!B142</f>
        <v>NM_005896</v>
      </c>
      <c r="M134" s="78" t="e">
        <f>Results!F142</f>
        <v>#DIV/0!</v>
      </c>
      <c r="N134" s="78" t="e">
        <f>Results!G142</f>
        <v>#DIV/0!</v>
      </c>
    </row>
    <row r="135" spans="10:14" ht="15" customHeight="1">
      <c r="J135" s="68"/>
      <c r="K135" s="39" t="str">
        <f>Results!C143</f>
        <v>D09</v>
      </c>
      <c r="L135" s="39" t="str">
        <f>Results!B143</f>
        <v>NM_001168</v>
      </c>
      <c r="M135" s="78" t="e">
        <f>Results!F143</f>
        <v>#DIV/0!</v>
      </c>
      <c r="N135" s="78" t="e">
        <f>Results!G143</f>
        <v>#DIV/0!</v>
      </c>
    </row>
    <row r="136" spans="10:14" ht="15" customHeight="1">
      <c r="J136" s="68"/>
      <c r="K136" s="39" t="str">
        <f>Results!C144</f>
        <v>D10</v>
      </c>
      <c r="L136" s="39" t="str">
        <f>Results!B144</f>
        <v>NM_005343</v>
      </c>
      <c r="M136" s="78" t="e">
        <f>Results!F144</f>
        <v>#DIV/0!</v>
      </c>
      <c r="N136" s="78" t="e">
        <f>Results!G144</f>
        <v>#DIV/0!</v>
      </c>
    </row>
    <row r="137" spans="10:14" ht="15" customHeight="1">
      <c r="J137" s="68"/>
      <c r="K137" s="39" t="str">
        <f>Results!C145</f>
        <v>D11</v>
      </c>
      <c r="L137" s="39" t="str">
        <f>Results!B145</f>
        <v>NM_002116</v>
      </c>
      <c r="M137" s="78" t="e">
        <f>Results!F145</f>
        <v>#DIV/0!</v>
      </c>
      <c r="N137" s="78" t="e">
        <f>Results!G145</f>
        <v>#DIV/0!</v>
      </c>
    </row>
    <row r="138" spans="10:14" ht="15" customHeight="1">
      <c r="J138" s="68"/>
      <c r="K138" s="39" t="str">
        <f>Results!C146</f>
        <v>D12</v>
      </c>
      <c r="L138" s="39" t="str">
        <f>Results!B146</f>
        <v>NM_001512</v>
      </c>
      <c r="M138" s="78" t="e">
        <f>Results!F146</f>
        <v>#DIV/0!</v>
      </c>
      <c r="N138" s="78" t="e">
        <f>Results!G146</f>
        <v>#DIV/0!</v>
      </c>
    </row>
    <row r="139" spans="10:14" ht="15" customHeight="1">
      <c r="J139" s="68"/>
      <c r="K139" s="39" t="str">
        <f>Results!C147</f>
        <v>E01</v>
      </c>
      <c r="L139" s="39" t="str">
        <f>Results!B147</f>
        <v>NM_000175</v>
      </c>
      <c r="M139" s="78" t="e">
        <f>Results!F147</f>
        <v>#DIV/0!</v>
      </c>
      <c r="N139" s="78" t="e">
        <f>Results!G147</f>
        <v>#DIV/0!</v>
      </c>
    </row>
    <row r="140" spans="10:14" ht="15" customHeight="1">
      <c r="J140" s="68"/>
      <c r="K140" s="39" t="str">
        <f>Results!C148</f>
        <v>E02</v>
      </c>
      <c r="L140" s="39" t="str">
        <f>Results!B148</f>
        <v>NM_000516</v>
      </c>
      <c r="M140" s="78" t="e">
        <f>Results!F148</f>
        <v>#DIV/0!</v>
      </c>
      <c r="N140" s="78" t="e">
        <f>Results!G148</f>
        <v>#DIV/0!</v>
      </c>
    </row>
    <row r="141" spans="10:14" ht="15" customHeight="1">
      <c r="J141" s="68"/>
      <c r="K141" s="39" t="str">
        <f>Results!C149</f>
        <v>E03</v>
      </c>
      <c r="L141" s="39" t="str">
        <f>Results!B149</f>
        <v>NM_002056</v>
      </c>
      <c r="M141" s="78" t="e">
        <f>Results!F149</f>
        <v>#DIV/0!</v>
      </c>
      <c r="N141" s="78" t="e">
        <f>Results!G149</f>
        <v>#DIV/0!</v>
      </c>
    </row>
    <row r="142" spans="10:14" ht="15" customHeight="1">
      <c r="J142" s="68"/>
      <c r="K142" s="39" t="str">
        <f>Results!C150</f>
        <v>E04</v>
      </c>
      <c r="L142" s="39" t="str">
        <f>Results!B150</f>
        <v>NM_000162</v>
      </c>
      <c r="M142" s="78" t="e">
        <f>Results!F150</f>
        <v>#DIV/0!</v>
      </c>
      <c r="N142" s="78" t="e">
        <f>Results!G150</f>
        <v>#DIV/0!</v>
      </c>
    </row>
    <row r="143" spans="10:14" ht="15" customHeight="1">
      <c r="J143" s="68"/>
      <c r="K143" s="39" t="str">
        <f>Results!C151</f>
        <v>E05</v>
      </c>
      <c r="L143" s="39" t="str">
        <f>Results!B151</f>
        <v>NM_012415</v>
      </c>
      <c r="M143" s="78" t="e">
        <f>Results!F151</f>
        <v>#DIV/0!</v>
      </c>
      <c r="N143" s="78" t="e">
        <f>Results!G151</f>
        <v>#DIV/0!</v>
      </c>
    </row>
    <row r="144" spans="10:14" ht="15" customHeight="1">
      <c r="J144" s="68"/>
      <c r="K144" s="39" t="str">
        <f>Results!C152</f>
        <v>E06</v>
      </c>
      <c r="L144" s="39" t="str">
        <f>Results!B152</f>
        <v>NM_205860</v>
      </c>
      <c r="M144" s="78" t="e">
        <f>Results!F152</f>
        <v>#DIV/0!</v>
      </c>
      <c r="N144" s="78" t="e">
        <f>Results!G152</f>
        <v>#DIV/0!</v>
      </c>
    </row>
    <row r="145" spans="10:14" ht="15" customHeight="1">
      <c r="J145" s="68"/>
      <c r="K145" s="39" t="str">
        <f>Results!C153</f>
        <v>E07</v>
      </c>
      <c r="L145" s="39" t="str">
        <f>Results!B153</f>
        <v>NM_004119</v>
      </c>
      <c r="M145" s="78" t="e">
        <f>Results!F153</f>
        <v>#DIV/0!</v>
      </c>
      <c r="N145" s="78" t="e">
        <f>Results!G153</f>
        <v>#DIV/0!</v>
      </c>
    </row>
    <row r="146" spans="10:14" ht="15" customHeight="1">
      <c r="J146" s="68"/>
      <c r="K146" s="39" t="str">
        <f>Results!C154</f>
        <v>E08</v>
      </c>
      <c r="L146" s="39" t="str">
        <f>Results!B154</f>
        <v>NM_000142</v>
      </c>
      <c r="M146" s="78" t="e">
        <f>Results!F154</f>
        <v>#DIV/0!</v>
      </c>
      <c r="N146" s="78" t="e">
        <f>Results!G154</f>
        <v>#DIV/0!</v>
      </c>
    </row>
    <row r="147" spans="10:14" ht="15" customHeight="1">
      <c r="J147" s="68"/>
      <c r="K147" s="39" t="str">
        <f>Results!C155</f>
        <v>E09</v>
      </c>
      <c r="L147" s="39" t="str">
        <f>Results!B155</f>
        <v>NM_022725</v>
      </c>
      <c r="M147" s="78" t="e">
        <f>Results!F155</f>
        <v>#DIV/0!</v>
      </c>
      <c r="N147" s="78" t="e">
        <f>Results!G155</f>
        <v>#DIV/0!</v>
      </c>
    </row>
    <row r="148" spans="10:14" ht="15" customHeight="1">
      <c r="J148" s="68"/>
      <c r="K148" s="39" t="str">
        <f>Results!C156</f>
        <v>E10</v>
      </c>
      <c r="L148" s="39" t="str">
        <f>Results!B156</f>
        <v>NM_000690</v>
      </c>
      <c r="M148" s="78" t="e">
        <f>Results!F156</f>
        <v>#DIV/0!</v>
      </c>
      <c r="N148" s="78" t="e">
        <f>Results!G156</f>
        <v>#DIV/0!</v>
      </c>
    </row>
    <row r="149" spans="10:14" ht="15" customHeight="1">
      <c r="J149" s="68"/>
      <c r="K149" s="39" t="str">
        <f>Results!C157</f>
        <v>E11</v>
      </c>
      <c r="L149" s="39" t="str">
        <f>Results!B157</f>
        <v>NM_001018115</v>
      </c>
      <c r="M149" s="78" t="e">
        <f>Results!F157</f>
        <v>#DIV/0!</v>
      </c>
      <c r="N149" s="78" t="e">
        <f>Results!G157</f>
        <v>#DIV/0!</v>
      </c>
    </row>
    <row r="150" spans="10:14" ht="15" customHeight="1">
      <c r="J150" s="68"/>
      <c r="K150" s="39" t="str">
        <f>Results!C158</f>
        <v>E12</v>
      </c>
      <c r="L150" s="39" t="str">
        <f>Results!B158</f>
        <v>NM_000135</v>
      </c>
      <c r="M150" s="78" t="e">
        <f>Results!F158</f>
        <v>#DIV/0!</v>
      </c>
      <c r="N150" s="78" t="e">
        <f>Results!G158</f>
        <v>#DIV/0!</v>
      </c>
    </row>
    <row r="151" spans="10:14" ht="15" customHeight="1">
      <c r="J151" s="68"/>
      <c r="K151" s="39" t="str">
        <f>Results!C159</f>
        <v>F01</v>
      </c>
      <c r="L151" s="39" t="str">
        <f>Results!B159</f>
        <v>NM_005236</v>
      </c>
      <c r="M151" s="78" t="e">
        <f>Results!F159</f>
        <v>#DIV/0!</v>
      </c>
      <c r="N151" s="78" t="e">
        <f>Results!G159</f>
        <v>#DIV/0!</v>
      </c>
    </row>
    <row r="152" spans="10:14" ht="15" customHeight="1">
      <c r="J152" s="68"/>
      <c r="K152" s="39" t="str">
        <f>Results!C160</f>
        <v>F02</v>
      </c>
      <c r="L152" s="39" t="str">
        <f>Results!B160</f>
        <v>NM_005233</v>
      </c>
      <c r="M152" s="78" t="e">
        <f>Results!F160</f>
        <v>#DIV/0!</v>
      </c>
      <c r="N152" s="78" t="e">
        <f>Results!G160</f>
        <v>#DIV/0!</v>
      </c>
    </row>
    <row r="153" spans="10:14" ht="15" customHeight="1">
      <c r="J153" s="68"/>
      <c r="K153" s="39" t="str">
        <f>Results!C161</f>
        <v>F03</v>
      </c>
      <c r="L153" s="39" t="str">
        <f>Results!B161</f>
        <v>NM_001963</v>
      </c>
      <c r="M153" s="78" t="e">
        <f>Results!F161</f>
        <v>#DIV/0!</v>
      </c>
      <c r="N153" s="78" t="e">
        <f>Results!G161</f>
        <v>#DIV/0!</v>
      </c>
    </row>
    <row r="154" spans="10:14" ht="15" customHeight="1">
      <c r="J154" s="68"/>
      <c r="K154" s="39" t="str">
        <f>Results!C162</f>
        <v>F04</v>
      </c>
      <c r="L154" s="39" t="str">
        <f>Results!B162</f>
        <v>NM_000110</v>
      </c>
      <c r="M154" s="78" t="e">
        <f>Results!F162</f>
        <v>#DIV/0!</v>
      </c>
      <c r="N154" s="78" t="e">
        <f>Results!G162</f>
        <v>#DIV/0!</v>
      </c>
    </row>
    <row r="155" spans="10:14" ht="15" customHeight="1">
      <c r="J155" s="68"/>
      <c r="K155" s="39" t="str">
        <f>Results!C163</f>
        <v>F05</v>
      </c>
      <c r="L155" s="39" t="str">
        <f>Results!B163</f>
        <v>NM_001039350</v>
      </c>
      <c r="M155" s="78" t="e">
        <f>Results!F163</f>
        <v>#DIV/0!</v>
      </c>
      <c r="N155" s="78" t="e">
        <f>Results!G163</f>
        <v>#DIV/0!</v>
      </c>
    </row>
    <row r="156" spans="10:14" ht="15" customHeight="1">
      <c r="J156" s="68"/>
      <c r="K156" s="39" t="str">
        <f>Results!C164</f>
        <v>F06</v>
      </c>
      <c r="L156" s="39" t="str">
        <f>Results!B164</f>
        <v>NM_000102</v>
      </c>
      <c r="M156" s="78" t="e">
        <f>Results!F164</f>
        <v>#DIV/0!</v>
      </c>
      <c r="N156" s="78" t="e">
        <f>Results!G164</f>
        <v>#DIV/0!</v>
      </c>
    </row>
    <row r="157" spans="10:14" ht="15" customHeight="1">
      <c r="J157" s="68"/>
      <c r="K157" s="39" t="str">
        <f>Results!C165</f>
        <v>F07</v>
      </c>
      <c r="L157" s="39" t="str">
        <f>Results!B165</f>
        <v>NM_000773</v>
      </c>
      <c r="M157" s="78" t="e">
        <f>Results!F165</f>
        <v>#DIV/0!</v>
      </c>
      <c r="N157" s="78" t="e">
        <f>Results!G165</f>
        <v>#DIV/0!</v>
      </c>
    </row>
    <row r="158" spans="10:14" ht="15" customHeight="1">
      <c r="J158" s="68"/>
      <c r="K158" s="39" t="str">
        <f>Results!C166</f>
        <v>F08</v>
      </c>
      <c r="L158" s="39" t="str">
        <f>Results!B166</f>
        <v>NM_000766</v>
      </c>
      <c r="M158" s="78" t="e">
        <f>Results!F166</f>
        <v>#DIV/0!</v>
      </c>
      <c r="N158" s="78" t="e">
        <f>Results!G166</f>
        <v>#DIV/0!</v>
      </c>
    </row>
    <row r="159" spans="10:14" ht="15" customHeight="1">
      <c r="J159" s="68"/>
      <c r="K159" s="39" t="str">
        <f>Results!C167</f>
        <v>F09</v>
      </c>
      <c r="L159" s="39" t="str">
        <f>Results!B167</f>
        <v>NM_001904</v>
      </c>
      <c r="M159" s="78" t="e">
        <f>Results!F167</f>
        <v>#DIV/0!</v>
      </c>
      <c r="N159" s="78" t="e">
        <f>Results!G167</f>
        <v>#DIV/0!</v>
      </c>
    </row>
    <row r="160" spans="10:14" ht="15" customHeight="1">
      <c r="J160" s="68"/>
      <c r="K160" s="39" t="str">
        <f>Results!C168</f>
        <v>F10</v>
      </c>
      <c r="L160" s="39" t="str">
        <f>Results!B168</f>
        <v>NM_005211</v>
      </c>
      <c r="M160" s="78" t="e">
        <f>Results!F168</f>
        <v>#DIV/0!</v>
      </c>
      <c r="N160" s="78" t="e">
        <f>Results!G168</f>
        <v>#DIV/0!</v>
      </c>
    </row>
    <row r="161" spans="10:14" ht="15" customHeight="1">
      <c r="J161" s="68"/>
      <c r="K161" s="39" t="str">
        <f>Results!C169</f>
        <v>F11</v>
      </c>
      <c r="L161" s="39" t="str">
        <f>Results!B169</f>
        <v>NM_000669</v>
      </c>
      <c r="M161" s="78" t="e">
        <f>Results!F169</f>
        <v>#DIV/0!</v>
      </c>
      <c r="N161" s="78" t="e">
        <f>Results!G169</f>
        <v>#DIV/0!</v>
      </c>
    </row>
    <row r="162" spans="10:14" ht="15" customHeight="1">
      <c r="J162" s="68"/>
      <c r="K162" s="39" t="str">
        <f>Results!C170</f>
        <v>F12</v>
      </c>
      <c r="L162" s="39" t="str">
        <f>Results!B170</f>
        <v>NM_000668</v>
      </c>
      <c r="M162" s="78" t="e">
        <f>Results!F170</f>
        <v>#DIV/0!</v>
      </c>
      <c r="N162" s="78" t="e">
        <f>Results!G170</f>
        <v>#DIV/0!</v>
      </c>
    </row>
    <row r="163" spans="10:14" ht="15" customHeight="1">
      <c r="J163" s="68"/>
      <c r="K163" s="39" t="str">
        <f>Results!C171</f>
        <v>G01</v>
      </c>
      <c r="L163" s="39" t="str">
        <f>Results!B171</f>
        <v>NM_000579</v>
      </c>
      <c r="M163" s="78" t="e">
        <f>Results!F171</f>
        <v>#DIV/0!</v>
      </c>
      <c r="N163" s="78" t="e">
        <f>Results!G171</f>
        <v>#DIV/0!</v>
      </c>
    </row>
    <row r="164" spans="10:14" ht="15" customHeight="1">
      <c r="J164" s="68"/>
      <c r="K164" s="39" t="str">
        <f>Results!C172</f>
        <v>G02</v>
      </c>
      <c r="L164" s="39" t="str">
        <f>Results!B172</f>
        <v>NM_007249</v>
      </c>
      <c r="M164" s="78" t="e">
        <f>Results!F172</f>
        <v>#DIV/0!</v>
      </c>
      <c r="N164" s="78" t="e">
        <f>Results!G172</f>
        <v>#DIV/0!</v>
      </c>
    </row>
    <row r="165" spans="10:14" ht="15" customHeight="1">
      <c r="J165" s="68"/>
      <c r="K165" s="39" t="str">
        <f>Results!C173</f>
        <v>G03</v>
      </c>
      <c r="L165" s="39" t="str">
        <f>Results!B173</f>
        <v>NM_032166</v>
      </c>
      <c r="M165" s="78" t="e">
        <f>Results!F173</f>
        <v>#DIV/0!</v>
      </c>
      <c r="N165" s="78" t="e">
        <f>Results!G173</f>
        <v>#DIV/0!</v>
      </c>
    </row>
    <row r="166" spans="10:14" ht="15" customHeight="1">
      <c r="J166" s="68"/>
      <c r="K166" s="39" t="str">
        <f>Results!C174</f>
        <v>G04</v>
      </c>
      <c r="L166" s="39" t="str">
        <f>Results!B174</f>
        <v>NM_007050</v>
      </c>
      <c r="M166" s="78" t="e">
        <f>Results!F174</f>
        <v>#DIV/0!</v>
      </c>
      <c r="N166" s="78" t="e">
        <f>Results!G174</f>
        <v>#DIV/0!</v>
      </c>
    </row>
    <row r="167" spans="10:14" ht="15" customHeight="1">
      <c r="J167" s="68"/>
      <c r="K167" s="39" t="str">
        <f>Results!C175</f>
        <v>G05</v>
      </c>
      <c r="L167" s="39" t="str">
        <f>Results!B175</f>
        <v>NM_007027</v>
      </c>
      <c r="M167" s="78" t="e">
        <f>Results!F175</f>
        <v>#DIV/0!</v>
      </c>
      <c r="N167" s="78" t="e">
        <f>Results!G175</f>
        <v>#DIV/0!</v>
      </c>
    </row>
    <row r="168" spans="10:14" ht="15" customHeight="1">
      <c r="J168" s="68"/>
      <c r="K168" s="39" t="str">
        <f>Results!C176</f>
        <v>G06</v>
      </c>
      <c r="L168" s="39" t="str">
        <f>Results!B176</f>
        <v>NM_006409</v>
      </c>
      <c r="M168" s="78" t="e">
        <f>Results!F176</f>
        <v>#DIV/0!</v>
      </c>
      <c r="N168" s="78" t="e">
        <f>Results!G176</f>
        <v>#DIV/0!</v>
      </c>
    </row>
    <row r="169" spans="10:14" ht="15" customHeight="1">
      <c r="J169" s="68"/>
      <c r="K169" s="39" t="str">
        <f>Results!C177</f>
        <v>G07</v>
      </c>
      <c r="L169" s="39" t="str">
        <f>Results!B177</f>
        <v>NM_004364</v>
      </c>
      <c r="M169" s="78" t="e">
        <f>Results!F177</f>
        <v>#DIV/0!</v>
      </c>
      <c r="N169" s="78" t="e">
        <f>Results!G177</f>
        <v>#DIV/0!</v>
      </c>
    </row>
    <row r="170" spans="10:14" ht="15" customHeight="1">
      <c r="J170" s="68"/>
      <c r="K170" s="39" t="str">
        <f>Results!C178</f>
        <v>G08</v>
      </c>
      <c r="L170" s="39" t="str">
        <f>Results!B178</f>
        <v>NM_000075</v>
      </c>
      <c r="M170" s="78" t="e">
        <f>Results!F178</f>
        <v>#DIV/0!</v>
      </c>
      <c r="N170" s="78" t="e">
        <f>Results!G178</f>
        <v>#DIV/0!</v>
      </c>
    </row>
    <row r="171" spans="10:14" ht="15" customHeight="1">
      <c r="J171" s="68"/>
      <c r="K171" s="39" t="str">
        <f>Results!C179</f>
        <v>G09</v>
      </c>
      <c r="L171" s="39" t="str">
        <f>Results!B179</f>
        <v>NM_005732</v>
      </c>
      <c r="M171" s="78" t="e">
        <f>Results!F179</f>
        <v>#DIV/0!</v>
      </c>
      <c r="N171" s="78" t="e">
        <f>Results!G179</f>
        <v>#DIV/0!</v>
      </c>
    </row>
    <row r="172" spans="10:14" ht="15" customHeight="1">
      <c r="J172" s="68"/>
      <c r="K172" s="39" t="str">
        <f>Results!C180</f>
        <v>G10</v>
      </c>
      <c r="L172" s="39" t="str">
        <f>Results!B180</f>
        <v>NM_005688</v>
      </c>
      <c r="M172" s="78" t="e">
        <f>Results!F180</f>
        <v>#DIV/0!</v>
      </c>
      <c r="N172" s="78" t="e">
        <f>Results!G180</f>
        <v>#DIV/0!</v>
      </c>
    </row>
    <row r="173" spans="10:14" ht="15" customHeight="1">
      <c r="J173" s="68"/>
      <c r="K173" s="39" t="str">
        <f>Results!C181</f>
        <v>G11</v>
      </c>
      <c r="L173" s="39" t="str">
        <f>Results!B181</f>
        <v>NM_021027</v>
      </c>
      <c r="M173" s="78" t="e">
        <f>Results!F181</f>
        <v>#DIV/0!</v>
      </c>
      <c r="N173" s="78" t="e">
        <f>Results!G181</f>
        <v>#DIV/0!</v>
      </c>
    </row>
    <row r="174" spans="10:14" ht="15" customHeight="1">
      <c r="J174" s="68"/>
      <c r="K174" s="39" t="str">
        <f>Results!C182</f>
        <v>G12</v>
      </c>
      <c r="L174" s="39" t="str">
        <f>Results!B182</f>
        <v>NM_001522</v>
      </c>
      <c r="M174" s="78" t="e">
        <f>Results!F182</f>
        <v>#DIV/0!</v>
      </c>
      <c r="N174" s="78"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695</v>
      </c>
      <c r="B1" s="25"/>
      <c r="C1" s="25"/>
      <c r="D1" s="43">
        <v>3</v>
      </c>
      <c r="F1" s="44" t="s">
        <v>696</v>
      </c>
      <c r="G1" s="44"/>
      <c r="H1" s="44"/>
      <c r="I1" s="43">
        <v>0.001</v>
      </c>
    </row>
    <row r="2" spans="1:9" ht="30" customHeight="1">
      <c r="A2" s="45" t="s">
        <v>697</v>
      </c>
      <c r="B2" s="46"/>
      <c r="C2" s="46"/>
      <c r="D2" s="46"/>
      <c r="E2" s="46"/>
      <c r="F2" s="46"/>
      <c r="G2" s="46"/>
      <c r="H2" s="46"/>
      <c r="I2" s="57"/>
    </row>
    <row r="3" spans="1:9" ht="30" customHeight="1">
      <c r="A3" s="45" t="s">
        <v>698</v>
      </c>
      <c r="B3" s="46"/>
      <c r="C3" s="46"/>
      <c r="D3" s="46"/>
      <c r="E3" s="46"/>
      <c r="F3" s="46"/>
      <c r="G3" s="46"/>
      <c r="H3" s="46"/>
      <c r="I3" s="57"/>
    </row>
    <row r="4" spans="1:9" ht="30" customHeight="1">
      <c r="A4" s="45" t="s">
        <v>692</v>
      </c>
      <c r="B4" s="46"/>
      <c r="C4" s="46"/>
      <c r="D4" s="46"/>
      <c r="E4" s="46"/>
      <c r="F4" s="46"/>
      <c r="G4" s="46"/>
      <c r="H4" s="46"/>
      <c r="I4" s="57"/>
    </row>
    <row r="5" spans="11:19" ht="15" customHeight="1">
      <c r="K5" s="58" t="s">
        <v>699</v>
      </c>
      <c r="L5" s="59"/>
      <c r="M5" s="59"/>
      <c r="N5" s="59"/>
      <c r="O5" s="60"/>
      <c r="P5" s="61"/>
      <c r="Q5" s="61"/>
      <c r="R5" s="61"/>
      <c r="S5" s="61"/>
    </row>
    <row r="6" spans="11:19" ht="15" customHeight="1">
      <c r="K6" s="62" t="s">
        <v>3</v>
      </c>
      <c r="L6" s="63" t="s">
        <v>631</v>
      </c>
      <c r="M6" s="64" t="s">
        <v>6</v>
      </c>
      <c r="N6" s="63" t="s">
        <v>700</v>
      </c>
      <c r="O6" s="63" t="s">
        <v>701</v>
      </c>
      <c r="P6" s="61"/>
      <c r="Q6" s="61"/>
      <c r="R6" s="61"/>
      <c r="S6" s="61"/>
    </row>
    <row r="7" spans="11:15" ht="15" customHeight="1">
      <c r="K7" s="65" t="str">
        <f>'Gene Table'!A3</f>
        <v>Plate 1</v>
      </c>
      <c r="L7" s="39" t="str">
        <f>Results!C3</f>
        <v>A01</v>
      </c>
      <c r="M7" s="39" t="str">
        <f>Results!B3</f>
        <v>NM_004985</v>
      </c>
      <c r="N7" s="66" t="e">
        <f>LOG(Results!H3,2)</f>
        <v>#DIV/0!</v>
      </c>
      <c r="O7" s="67" t="str">
        <f>Results!I3</f>
        <v>N/A</v>
      </c>
    </row>
    <row r="8" spans="11:15" ht="15" customHeight="1">
      <c r="K8" s="68"/>
      <c r="L8" s="39" t="str">
        <f>Results!C4</f>
        <v>A02</v>
      </c>
      <c r="M8" s="39" t="str">
        <f>Results!B4</f>
        <v>NM_000059</v>
      </c>
      <c r="N8" s="66" t="e">
        <f>LOG(Results!H4,2)</f>
        <v>#DIV/0!</v>
      </c>
      <c r="O8" s="67" t="str">
        <f>Results!I4</f>
        <v>N/A</v>
      </c>
    </row>
    <row r="9" spans="2:15" ht="15" customHeight="1">
      <c r="B9" s="47" t="e">
        <f>ROUNDUP(MIN(N7:N174),0)-10</f>
        <v>#DIV/0!</v>
      </c>
      <c r="C9" s="48">
        <f>'Volcano Plot'!I1</f>
        <v>0.001</v>
      </c>
      <c r="D9" s="48"/>
      <c r="E9" s="49"/>
      <c r="K9" s="68"/>
      <c r="L9" s="39" t="str">
        <f>Results!C5</f>
        <v>A03</v>
      </c>
      <c r="M9" s="39" t="str">
        <f>Results!B5</f>
        <v>NM_058195</v>
      </c>
      <c r="N9" s="66" t="e">
        <f>LOG(Results!H5,2)</f>
        <v>#DIV/0!</v>
      </c>
      <c r="O9" s="67" t="str">
        <f>Results!I5</f>
        <v>N/A</v>
      </c>
    </row>
    <row r="10" spans="2:15" ht="15" customHeight="1">
      <c r="B10" s="50" t="e">
        <f>ROUNDUP(MAX(N7:N174),0)+10</f>
        <v>#DIV/0!</v>
      </c>
      <c r="C10" s="51">
        <f>C9</f>
        <v>0.001</v>
      </c>
      <c r="D10" s="51"/>
      <c r="E10" s="52"/>
      <c r="K10" s="68"/>
      <c r="L10" s="39" t="str">
        <f>Results!C6</f>
        <v>A04</v>
      </c>
      <c r="M10" s="39" t="str">
        <f>Results!B6</f>
        <v>NM_000546</v>
      </c>
      <c r="N10" s="66" t="e">
        <f>LOG(Results!H6,2)</f>
        <v>#DIV/0!</v>
      </c>
      <c r="O10" s="67" t="str">
        <f>Results!I6</f>
        <v>N/A</v>
      </c>
    </row>
    <row r="11" spans="2:15" ht="15" customHeight="1">
      <c r="B11" s="53"/>
      <c r="C11" s="51"/>
      <c r="D11" s="51"/>
      <c r="E11" s="52"/>
      <c r="K11" s="68"/>
      <c r="L11" s="39" t="str">
        <f>Results!C7</f>
        <v>A05</v>
      </c>
      <c r="M11" s="39" t="str">
        <f>Results!B7</f>
        <v>NM_005957</v>
      </c>
      <c r="N11" s="66" t="e">
        <f>LOG(Results!H7,2)</f>
        <v>#DIV/0!</v>
      </c>
      <c r="O11" s="67" t="str">
        <f>Results!I7</f>
        <v>N/A</v>
      </c>
    </row>
    <row r="12" spans="2:19" ht="15" customHeight="1">
      <c r="B12" s="53">
        <v>1</v>
      </c>
      <c r="C12" s="51">
        <f>LOG('Volcano Plot'!D$1,2)</f>
        <v>1.58496250072116</v>
      </c>
      <c r="D12" s="51">
        <f>-1*C12</f>
        <v>-1.58496250072116</v>
      </c>
      <c r="E12" s="52">
        <v>0</v>
      </c>
      <c r="K12" s="68"/>
      <c r="L12" s="39" t="str">
        <f>Results!C8</f>
        <v>A06</v>
      </c>
      <c r="M12" s="39" t="str">
        <f>Results!B8</f>
        <v>NM_006297</v>
      </c>
      <c r="N12" s="66" t="e">
        <f>LOG(Results!H8,2)</f>
        <v>#DIV/0!</v>
      </c>
      <c r="O12" s="67" t="str">
        <f>Results!I8</f>
        <v>N/A</v>
      </c>
      <c r="P12" s="61"/>
      <c r="Q12" s="61"/>
      <c r="R12" s="61"/>
      <c r="S12" s="61"/>
    </row>
    <row r="13" spans="2:19" ht="15" customHeight="1">
      <c r="B13" s="54" t="e">
        <f>10^(ROUND(LOG(MIN(O7:O174)),0)-1)</f>
        <v>#NUM!</v>
      </c>
      <c r="C13" s="55">
        <f>LOG('Volcano Plot'!D$1,2)</f>
        <v>1.58496250072116</v>
      </c>
      <c r="D13" s="55">
        <f>-1*C13</f>
        <v>-1.58496250072116</v>
      </c>
      <c r="E13" s="56">
        <v>0</v>
      </c>
      <c r="K13" s="68"/>
      <c r="L13" s="39" t="str">
        <f>Results!C9</f>
        <v>A07</v>
      </c>
      <c r="M13" s="39" t="str">
        <f>Results!B9</f>
        <v>NM_003122</v>
      </c>
      <c r="N13" s="66" t="e">
        <f>LOG(Results!H9,2)</f>
        <v>#DIV/0!</v>
      </c>
      <c r="O13" s="67" t="str">
        <f>Results!I9</f>
        <v>N/A</v>
      </c>
      <c r="P13" s="61"/>
      <c r="Q13" s="61"/>
      <c r="R13" s="61"/>
      <c r="S13" s="61"/>
    </row>
    <row r="14" spans="11:19" ht="15" customHeight="1">
      <c r="K14" s="68"/>
      <c r="L14" s="39" t="str">
        <f>Results!C10</f>
        <v>A08</v>
      </c>
      <c r="M14" s="39" t="str">
        <f>Results!B10</f>
        <v>NM_005228</v>
      </c>
      <c r="N14" s="66" t="e">
        <f>LOG(Results!H10,2)</f>
        <v>#DIV/0!</v>
      </c>
      <c r="O14" s="67" t="str">
        <f>Results!I10</f>
        <v>N/A</v>
      </c>
      <c r="P14" s="61"/>
      <c r="Q14" s="69"/>
      <c r="R14" s="61"/>
      <c r="S14" s="61"/>
    </row>
    <row r="15" spans="11:19" ht="15" customHeight="1">
      <c r="K15" s="68"/>
      <c r="L15" s="39" t="str">
        <f>Results!C11</f>
        <v>A09</v>
      </c>
      <c r="M15" s="39" t="str">
        <f>Results!B11</f>
        <v>NM_000662</v>
      </c>
      <c r="N15" s="66" t="e">
        <f>LOG(Results!H11,2)</f>
        <v>#DIV/0!</v>
      </c>
      <c r="O15" s="67" t="str">
        <f>Results!I11</f>
        <v>N/A</v>
      </c>
      <c r="P15" s="61"/>
      <c r="Q15" s="61"/>
      <c r="R15" s="61"/>
      <c r="S15" s="61"/>
    </row>
    <row r="16" spans="11:19" ht="15" customHeight="1">
      <c r="K16" s="68"/>
      <c r="L16" s="39" t="str">
        <f>Results!C12</f>
        <v>A10</v>
      </c>
      <c r="M16" s="39" t="str">
        <f>Results!B12</f>
        <v>NM_002769</v>
      </c>
      <c r="N16" s="66" t="e">
        <f>LOG(Results!H12,2)</f>
        <v>#DIV/0!</v>
      </c>
      <c r="O16" s="67" t="str">
        <f>Results!I12</f>
        <v>N/A</v>
      </c>
      <c r="P16" s="61"/>
      <c r="Q16" s="61"/>
      <c r="R16" s="61"/>
      <c r="S16" s="61"/>
    </row>
    <row r="17" spans="11:19" ht="15" customHeight="1">
      <c r="K17" s="68"/>
      <c r="L17" s="39" t="str">
        <f>Results!C13</f>
        <v>A11</v>
      </c>
      <c r="M17" s="39" t="str">
        <f>Results!B13</f>
        <v>NM_000015</v>
      </c>
      <c r="N17" s="66" t="e">
        <f>LOG(Results!H13,2)</f>
        <v>#DIV/0!</v>
      </c>
      <c r="O17" s="67" t="str">
        <f>Results!I13</f>
        <v>N/A</v>
      </c>
      <c r="P17" s="61"/>
      <c r="Q17" s="61"/>
      <c r="R17" s="61"/>
      <c r="S17" s="61"/>
    </row>
    <row r="18" spans="11:19" ht="15" customHeight="1">
      <c r="K18" s="68"/>
      <c r="L18" s="39" t="str">
        <f>Results!C14</f>
        <v>A12</v>
      </c>
      <c r="M18" s="39" t="str">
        <f>Results!B14</f>
        <v>NM_002542</v>
      </c>
      <c r="N18" s="66" t="e">
        <f>LOG(Results!H14,2)</f>
        <v>#DIV/0!</v>
      </c>
      <c r="O18" s="67" t="str">
        <f>Results!I14</f>
        <v>N/A</v>
      </c>
      <c r="P18" s="61"/>
      <c r="Q18" s="61"/>
      <c r="R18" s="61"/>
      <c r="S18" s="61"/>
    </row>
    <row r="19" spans="11:19" ht="15" customHeight="1">
      <c r="K19" s="68"/>
      <c r="L19" s="39" t="str">
        <f>Results!C15</f>
        <v>B01</v>
      </c>
      <c r="M19" s="39" t="str">
        <f>Results!B15</f>
        <v>NM_000594</v>
      </c>
      <c r="N19" s="66" t="e">
        <f>LOG(Results!H15,2)</f>
        <v>#DIV/0!</v>
      </c>
      <c r="O19" s="67" t="str">
        <f>Results!I15</f>
        <v>N/A</v>
      </c>
      <c r="P19" s="61"/>
      <c r="Q19" s="61"/>
      <c r="R19" s="61"/>
      <c r="S19" s="61"/>
    </row>
    <row r="20" spans="11:19" ht="15" customHeight="1">
      <c r="K20" s="68"/>
      <c r="L20" s="39" t="str">
        <f>Results!C16</f>
        <v>B02</v>
      </c>
      <c r="M20" s="39" t="str">
        <f>Results!B16</f>
        <v>NM_000244</v>
      </c>
      <c r="N20" s="66" t="e">
        <f>LOG(Results!H16,2)</f>
        <v>#DIV/0!</v>
      </c>
      <c r="O20" s="67" t="str">
        <f>Results!I16</f>
        <v>N/A</v>
      </c>
      <c r="P20" s="61"/>
      <c r="Q20" s="69"/>
      <c r="R20" s="61"/>
      <c r="S20" s="61"/>
    </row>
    <row r="21" spans="11:19" ht="15" customHeight="1">
      <c r="K21" s="68"/>
      <c r="L21" s="39" t="str">
        <f>Results!C17</f>
        <v>B03</v>
      </c>
      <c r="M21" s="39" t="str">
        <f>Results!B17</f>
        <v>NM_000499</v>
      </c>
      <c r="N21" s="66" t="e">
        <f>LOG(Results!H17,2)</f>
        <v>#DIV/0!</v>
      </c>
      <c r="O21" s="67" t="str">
        <f>Results!I17</f>
        <v>N/A</v>
      </c>
      <c r="P21" s="61"/>
      <c r="Q21" s="69"/>
      <c r="R21" s="61"/>
      <c r="S21" s="61"/>
    </row>
    <row r="22" spans="11:19" ht="15" customHeight="1">
      <c r="K22" s="68"/>
      <c r="L22" s="39" t="str">
        <f>Results!C18</f>
        <v>B04</v>
      </c>
      <c r="M22" s="39" t="str">
        <f>Results!B18</f>
        <v>NM_003579</v>
      </c>
      <c r="N22" s="66" t="e">
        <f>LOG(Results!H18,2)</f>
        <v>#DIV/0!</v>
      </c>
      <c r="O22" s="67" t="str">
        <f>Results!I18</f>
        <v>N/A</v>
      </c>
      <c r="P22" s="61"/>
      <c r="Q22" s="61"/>
      <c r="R22" s="61"/>
      <c r="S22" s="61"/>
    </row>
    <row r="23" spans="11:19" ht="15" customHeight="1">
      <c r="K23" s="68"/>
      <c r="L23" s="39" t="str">
        <f>Results!C19</f>
        <v>B05</v>
      </c>
      <c r="M23" s="39" t="str">
        <f>Results!B19</f>
        <v>NM_005432</v>
      </c>
      <c r="N23" s="66" t="e">
        <f>LOG(Results!H19,2)</f>
        <v>#DIV/0!</v>
      </c>
      <c r="O23" s="67" t="str">
        <f>Results!I19</f>
        <v>N/A</v>
      </c>
      <c r="P23" s="61"/>
      <c r="Q23" s="61"/>
      <c r="R23" s="61"/>
      <c r="S23" s="61"/>
    </row>
    <row r="24" spans="11:19" ht="15" customHeight="1">
      <c r="K24" s="68"/>
      <c r="L24" s="39" t="str">
        <f>Results!C20</f>
        <v>B06</v>
      </c>
      <c r="M24" s="39" t="str">
        <f>Results!B20</f>
        <v>NM_004628</v>
      </c>
      <c r="N24" s="66" t="e">
        <f>LOG(Results!H20,2)</f>
        <v>#DIV/0!</v>
      </c>
      <c r="O24" s="67" t="str">
        <f>Results!I20</f>
        <v>N/A</v>
      </c>
      <c r="P24" s="61"/>
      <c r="Q24" s="61"/>
      <c r="R24" s="61"/>
      <c r="S24" s="61"/>
    </row>
    <row r="25" spans="11:19" ht="15" customHeight="1">
      <c r="K25" s="68"/>
      <c r="L25" s="39" t="str">
        <f>Results!C21</f>
        <v>B07</v>
      </c>
      <c r="M25" s="39" t="str">
        <f>Results!B21</f>
        <v>NM_000636</v>
      </c>
      <c r="N25" s="66" t="e">
        <f>LOG(Results!H21,2)</f>
        <v>#DIV/0!</v>
      </c>
      <c r="O25" s="67" t="str">
        <f>Results!I21</f>
        <v>N/A</v>
      </c>
      <c r="P25" s="61"/>
      <c r="Q25" s="61"/>
      <c r="R25" s="61"/>
      <c r="S25" s="61"/>
    </row>
    <row r="26" spans="11:19" ht="15" customHeight="1">
      <c r="K26" s="68"/>
      <c r="L26" s="39" t="str">
        <f>Results!C22</f>
        <v>B08</v>
      </c>
      <c r="M26" s="39" t="str">
        <f>Results!B22</f>
        <v>NM_001184</v>
      </c>
      <c r="N26" s="66" t="e">
        <f>LOG(Results!H22,2)</f>
        <v>#DIV/0!</v>
      </c>
      <c r="O26" s="67" t="str">
        <f>Results!I22</f>
        <v>N/A</v>
      </c>
      <c r="P26" s="61"/>
      <c r="Q26" s="61"/>
      <c r="R26" s="61"/>
      <c r="S26" s="61"/>
    </row>
    <row r="27" spans="11:19" ht="15" customHeight="1">
      <c r="K27" s="68"/>
      <c r="L27" s="39" t="str">
        <f>Results!C23</f>
        <v>B09</v>
      </c>
      <c r="M27" s="39" t="str">
        <f>Results!B23</f>
        <v>NM_000251</v>
      </c>
      <c r="N27" s="66" t="e">
        <f>LOG(Results!H23,2)</f>
        <v>#DIV/0!</v>
      </c>
      <c r="O27" s="67" t="str">
        <f>Results!I23</f>
        <v>N/A</v>
      </c>
      <c r="P27" s="61"/>
      <c r="Q27" s="61"/>
      <c r="R27" s="61"/>
      <c r="S27" s="61"/>
    </row>
    <row r="28" spans="11:19" ht="15" customHeight="1">
      <c r="K28" s="68"/>
      <c r="L28" s="39" t="str">
        <f>Results!C24</f>
        <v>B10</v>
      </c>
      <c r="M28" s="39" t="str">
        <f>Results!B24</f>
        <v>NM_000249</v>
      </c>
      <c r="N28" s="66" t="e">
        <f>LOG(Results!H24,2)</f>
        <v>#DIV/0!</v>
      </c>
      <c r="O28" s="67" t="str">
        <f>Results!I24</f>
        <v>N/A</v>
      </c>
      <c r="P28" s="61"/>
      <c r="Q28" s="61"/>
      <c r="R28" s="61"/>
      <c r="S28" s="61"/>
    </row>
    <row r="29" spans="11:19" ht="15" customHeight="1">
      <c r="K29" s="68"/>
      <c r="L29" s="39" t="str">
        <f>Results!C25</f>
        <v>B11</v>
      </c>
      <c r="M29" s="39" t="str">
        <f>Results!B25</f>
        <v>NM_005359</v>
      </c>
      <c r="N29" s="66" t="e">
        <f>LOG(Results!H25,2)</f>
        <v>#DIV/0!</v>
      </c>
      <c r="O29" s="67" t="str">
        <f>Results!I25</f>
        <v>N/A</v>
      </c>
      <c r="P29" s="61"/>
      <c r="Q29" s="61"/>
      <c r="R29" s="61"/>
      <c r="S29" s="61"/>
    </row>
    <row r="30" spans="11:19" ht="15" customHeight="1">
      <c r="K30" s="68"/>
      <c r="L30" s="39" t="str">
        <f>Results!C26</f>
        <v>B12</v>
      </c>
      <c r="M30" s="39" t="str">
        <f>Results!B26</f>
        <v>NM_000600</v>
      </c>
      <c r="N30" s="66" t="e">
        <f>LOG(Results!H26,2)</f>
        <v>#DIV/0!</v>
      </c>
      <c r="O30" s="67" t="str">
        <f>Results!I26</f>
        <v>N/A</v>
      </c>
      <c r="P30" s="61"/>
      <c r="Q30" s="61"/>
      <c r="R30" s="61"/>
      <c r="S30" s="61"/>
    </row>
    <row r="31" spans="11:19" ht="15" customHeight="1">
      <c r="K31" s="68"/>
      <c r="L31" s="39" t="str">
        <f>Results!C27</f>
        <v>C01</v>
      </c>
      <c r="M31" s="39" t="str">
        <f>Results!B27</f>
        <v>NM_000038</v>
      </c>
      <c r="N31" s="66" t="e">
        <f>LOG(Results!H27,2)</f>
        <v>#DIV/0!</v>
      </c>
      <c r="O31" s="67" t="str">
        <f>Results!I27</f>
        <v>N/A</v>
      </c>
      <c r="P31" s="61"/>
      <c r="Q31" s="61"/>
      <c r="R31" s="61"/>
      <c r="S31" s="61"/>
    </row>
    <row r="32" spans="11:19" ht="15" customHeight="1">
      <c r="K32" s="68"/>
      <c r="L32" s="39" t="str">
        <f>Results!C28</f>
        <v>C02</v>
      </c>
      <c r="M32" s="39" t="str">
        <f>Results!B28</f>
        <v>NM_000179</v>
      </c>
      <c r="N32" s="66" t="e">
        <f>LOG(Results!H28,2)</f>
        <v>#DIV/0!</v>
      </c>
      <c r="O32" s="67" t="str">
        <f>Results!I28</f>
        <v>N/A</v>
      </c>
      <c r="P32" s="61"/>
      <c r="Q32" s="61"/>
      <c r="R32" s="61"/>
      <c r="S32" s="61"/>
    </row>
    <row r="33" spans="11:19" ht="15" customHeight="1">
      <c r="K33" s="68"/>
      <c r="L33" s="39" t="str">
        <f>Results!C29</f>
        <v>C03</v>
      </c>
      <c r="M33" s="39" t="str">
        <f>Results!B29</f>
        <v>NM_020469</v>
      </c>
      <c r="N33" s="66" t="e">
        <f>LOG(Results!H29,2)</f>
        <v>#DIV/0!</v>
      </c>
      <c r="O33" s="67" t="str">
        <f>Results!I29</f>
        <v>N/A</v>
      </c>
      <c r="P33" s="61"/>
      <c r="Q33" s="61"/>
      <c r="R33" s="61"/>
      <c r="S33" s="61"/>
    </row>
    <row r="34" spans="11:19" ht="15" customHeight="1">
      <c r="K34" s="68"/>
      <c r="L34" s="39" t="str">
        <f>Results!C30</f>
        <v>C04</v>
      </c>
      <c r="M34" s="39" t="str">
        <f>Results!B30</f>
        <v>NM_000400</v>
      </c>
      <c r="N34" s="66" t="e">
        <f>LOG(Results!H30,2)</f>
        <v>#DIV/0!</v>
      </c>
      <c r="O34" s="67" t="str">
        <f>Results!I30</f>
        <v>N/A</v>
      </c>
      <c r="P34" s="61"/>
      <c r="Q34" s="61"/>
      <c r="R34" s="61"/>
      <c r="S34" s="61"/>
    </row>
    <row r="35" spans="11:19" ht="15" customHeight="1">
      <c r="K35" s="68"/>
      <c r="L35" s="39" t="str">
        <f>Results!C31</f>
        <v>C05</v>
      </c>
      <c r="M35" s="39" t="str">
        <f>Results!B31</f>
        <v>NM_001005735</v>
      </c>
      <c r="N35" s="66" t="e">
        <f>LOG(Results!H31,2)</f>
        <v>#DIV/0!</v>
      </c>
      <c r="O35" s="67" t="str">
        <f>Results!I31</f>
        <v>N/A</v>
      </c>
      <c r="P35" s="61"/>
      <c r="Q35" s="61"/>
      <c r="R35" s="61"/>
      <c r="S35" s="61"/>
    </row>
    <row r="36" spans="11:19" ht="15" customHeight="1">
      <c r="K36" s="68"/>
      <c r="L36" s="39" t="str">
        <f>Results!C32</f>
        <v>C06</v>
      </c>
      <c r="M36" s="39" t="str">
        <f>Results!B32</f>
        <v>NM_001033</v>
      </c>
      <c r="N36" s="66" t="e">
        <f>LOG(Results!H32,2)</f>
        <v>#DIV/0!</v>
      </c>
      <c r="O36" s="67" t="str">
        <f>Results!I32</f>
        <v>N/A</v>
      </c>
      <c r="P36" s="61"/>
      <c r="Q36" s="61"/>
      <c r="R36" s="61"/>
      <c r="S36" s="61"/>
    </row>
    <row r="37" spans="11:19" ht="15" customHeight="1">
      <c r="K37" s="68"/>
      <c r="L37" s="39" t="str">
        <f>Results!C33</f>
        <v>C07</v>
      </c>
      <c r="M37" s="39" t="str">
        <f>Results!B33</f>
        <v>NM_004955</v>
      </c>
      <c r="N37" s="66" t="e">
        <f>LOG(Results!H33,2)</f>
        <v>#DIV/0!</v>
      </c>
      <c r="O37" s="67" t="str">
        <f>Results!I33</f>
        <v>N/A</v>
      </c>
      <c r="P37" s="61"/>
      <c r="Q37" s="61"/>
      <c r="R37" s="61"/>
      <c r="S37" s="61"/>
    </row>
    <row r="38" spans="11:19" ht="15" customHeight="1">
      <c r="K38" s="68"/>
      <c r="L38" s="39" t="str">
        <f>Results!C34</f>
        <v>C08</v>
      </c>
      <c r="M38" s="39" t="str">
        <f>Results!B34</f>
        <v>NM_004360</v>
      </c>
      <c r="N38" s="66" t="e">
        <f>LOG(Results!H34,2)</f>
        <v>#DIV/0!</v>
      </c>
      <c r="O38" s="67" t="str">
        <f>Results!I34</f>
        <v>N/A</v>
      </c>
      <c r="P38" s="61"/>
      <c r="Q38" s="61"/>
      <c r="R38" s="61"/>
      <c r="S38" s="61"/>
    </row>
    <row r="39" spans="11:19" ht="15" customHeight="1">
      <c r="K39" s="68"/>
      <c r="L39" s="39" t="str">
        <f>Results!C35</f>
        <v>C09</v>
      </c>
      <c r="M39" s="39" t="str">
        <f>Results!B35</f>
        <v>NM_001785</v>
      </c>
      <c r="N39" s="66" t="e">
        <f>LOG(Results!H35,2)</f>
        <v>#DIV/0!</v>
      </c>
      <c r="O39" s="67" t="str">
        <f>Results!I35</f>
        <v>N/A</v>
      </c>
      <c r="P39" s="61"/>
      <c r="Q39" s="61"/>
      <c r="R39" s="61"/>
      <c r="S39" s="61"/>
    </row>
    <row r="40" spans="11:19" ht="15" customHeight="1">
      <c r="K40" s="68"/>
      <c r="L40" s="39" t="str">
        <f>Results!C36</f>
        <v>C10</v>
      </c>
      <c r="M40" s="39" t="str">
        <f>Results!B36</f>
        <v>NM_004213</v>
      </c>
      <c r="N40" s="66" t="e">
        <f>LOG(Results!H36,2)</f>
        <v>#DIV/0!</v>
      </c>
      <c r="O40" s="67" t="str">
        <f>Results!I36</f>
        <v>N/A</v>
      </c>
      <c r="P40" s="61"/>
      <c r="Q40" s="61"/>
      <c r="R40" s="61"/>
      <c r="S40" s="61"/>
    </row>
    <row r="41" spans="11:19" ht="15" customHeight="1">
      <c r="K41" s="68"/>
      <c r="L41" s="39" t="str">
        <f>Results!C37</f>
        <v>C11</v>
      </c>
      <c r="M41" s="39" t="str">
        <f>Results!B37</f>
        <v>NM_005431</v>
      </c>
      <c r="N41" s="66" t="e">
        <f>LOG(Results!H37,2)</f>
        <v>#DIV/0!</v>
      </c>
      <c r="O41" s="67" t="str">
        <f>Results!I37</f>
        <v>N/A</v>
      </c>
      <c r="P41" s="61"/>
      <c r="Q41" s="61"/>
      <c r="R41" s="61"/>
      <c r="S41" s="61"/>
    </row>
    <row r="42" spans="11:19" ht="15" customHeight="1">
      <c r="K42" s="68"/>
      <c r="L42" s="39" t="str">
        <f>Results!C38</f>
        <v>C12</v>
      </c>
      <c r="M42" s="39" t="str">
        <f>Results!B38</f>
        <v>NM_001071</v>
      </c>
      <c r="N42" s="66" t="e">
        <f>LOG(Results!H38,2)</f>
        <v>#DIV/0!</v>
      </c>
      <c r="O42" s="67" t="str">
        <f>Results!I38</f>
        <v>N/A</v>
      </c>
      <c r="P42" s="61"/>
      <c r="Q42" s="61"/>
      <c r="R42" s="61"/>
      <c r="S42" s="61"/>
    </row>
    <row r="43" spans="11:19" ht="15" customHeight="1">
      <c r="K43" s="68"/>
      <c r="L43" s="39" t="str">
        <f>Results!C39</f>
        <v>D01</v>
      </c>
      <c r="M43" s="39" t="str">
        <f>Results!B39</f>
        <v>NM_000455</v>
      </c>
      <c r="N43" s="66" t="e">
        <f>LOG(Results!H39,2)</f>
        <v>#DIV/0!</v>
      </c>
      <c r="O43" s="67" t="str">
        <f>Results!I39</f>
        <v>N/A</v>
      </c>
      <c r="P43" s="61"/>
      <c r="Q43" s="61"/>
      <c r="R43" s="61"/>
      <c r="S43" s="61"/>
    </row>
    <row r="44" spans="11:19" ht="15" customHeight="1">
      <c r="K44" s="68"/>
      <c r="L44" s="39" t="str">
        <f>Results!C40</f>
        <v>D02</v>
      </c>
      <c r="M44" s="39" t="str">
        <f>Results!B40</f>
        <v>NM_004333</v>
      </c>
      <c r="N44" s="66" t="e">
        <f>LOG(Results!H40,2)</f>
        <v>#DIV/0!</v>
      </c>
      <c r="O44" s="67" t="str">
        <f>Results!I40</f>
        <v>N/A</v>
      </c>
      <c r="P44" s="61"/>
      <c r="Q44" s="61"/>
      <c r="R44" s="61"/>
      <c r="S44" s="61"/>
    </row>
    <row r="45" spans="11:19" ht="15" customHeight="1">
      <c r="K45" s="68"/>
      <c r="L45" s="39" t="str">
        <f>Results!C41</f>
        <v>D03</v>
      </c>
      <c r="M45" s="39" t="str">
        <f>Results!B41</f>
        <v>NM_000963</v>
      </c>
      <c r="N45" s="66" t="e">
        <f>LOG(Results!H41,2)</f>
        <v>#DIV/0!</v>
      </c>
      <c r="O45" s="67" t="str">
        <f>Results!I41</f>
        <v>N/A</v>
      </c>
      <c r="P45" s="61"/>
      <c r="Q45" s="61"/>
      <c r="R45" s="61"/>
      <c r="S45" s="61"/>
    </row>
    <row r="46" spans="11:19" ht="15" customHeight="1">
      <c r="K46" s="68"/>
      <c r="L46" s="39" t="str">
        <f>Results!C42</f>
        <v>D04</v>
      </c>
      <c r="M46" s="39" t="str">
        <f>Results!B42</f>
        <v>NM_002770</v>
      </c>
      <c r="N46" s="66" t="e">
        <f>LOG(Results!H42,2)</f>
        <v>#DIV/0!</v>
      </c>
      <c r="O46" s="67" t="str">
        <f>Results!I42</f>
        <v>N/A</v>
      </c>
      <c r="P46" s="61"/>
      <c r="Q46" s="61"/>
      <c r="R46" s="61"/>
      <c r="S46" s="61"/>
    </row>
    <row r="47" spans="11:19" ht="15" customHeight="1">
      <c r="K47" s="68"/>
      <c r="L47" s="39" t="str">
        <f>Results!C43</f>
        <v>D05</v>
      </c>
      <c r="M47" s="39" t="str">
        <f>Results!B43</f>
        <v>NM_002690</v>
      </c>
      <c r="N47" s="66" t="e">
        <f>LOG(Results!H43,2)</f>
        <v>#DIV/0!</v>
      </c>
      <c r="O47" s="67" t="str">
        <f>Results!I43</f>
        <v>N/A</v>
      </c>
      <c r="P47" s="61"/>
      <c r="Q47" s="61"/>
      <c r="R47" s="61"/>
      <c r="S47" s="61"/>
    </row>
    <row r="48" spans="11:19" ht="15" customHeight="1">
      <c r="K48" s="68"/>
      <c r="L48" s="39" t="str">
        <f>Results!C44</f>
        <v>D06</v>
      </c>
      <c r="M48" s="39" t="str">
        <f>Results!B44</f>
        <v>NM_006218</v>
      </c>
      <c r="N48" s="66" t="e">
        <f>LOG(Results!H44,2)</f>
        <v>#DIV/0!</v>
      </c>
      <c r="O48" s="67" t="str">
        <f>Results!I44</f>
        <v>N/A</v>
      </c>
      <c r="P48" s="61"/>
      <c r="Q48" s="61"/>
      <c r="R48" s="61"/>
      <c r="S48" s="61"/>
    </row>
    <row r="49" spans="11:19" ht="15" customHeight="1">
      <c r="K49" s="68"/>
      <c r="L49" s="39" t="str">
        <f>Results!C45</f>
        <v>D07</v>
      </c>
      <c r="M49" s="39" t="str">
        <f>Results!B45</f>
        <v>NM_002454</v>
      </c>
      <c r="N49" s="66" t="e">
        <f>LOG(Results!H45,2)</f>
        <v>#DIV/0!</v>
      </c>
      <c r="O49" s="67" t="str">
        <f>Results!I45</f>
        <v>N/A</v>
      </c>
      <c r="P49" s="61"/>
      <c r="Q49" s="61"/>
      <c r="R49" s="61"/>
      <c r="S49" s="61"/>
    </row>
    <row r="50" spans="11:19" ht="15" customHeight="1">
      <c r="K50" s="68"/>
      <c r="L50" s="39" t="str">
        <f>Results!C46</f>
        <v>D08</v>
      </c>
      <c r="M50" s="39" t="str">
        <f>Results!B46</f>
        <v>NM_005590</v>
      </c>
      <c r="N50" s="66" t="e">
        <f>LOG(Results!H46,2)</f>
        <v>#DIV/0!</v>
      </c>
      <c r="O50" s="67" t="str">
        <f>Results!I46</f>
        <v>N/A</v>
      </c>
      <c r="P50" s="61"/>
      <c r="Q50" s="61"/>
      <c r="R50" s="61"/>
      <c r="S50" s="61"/>
    </row>
    <row r="51" spans="11:19" ht="15" customHeight="1">
      <c r="K51" s="68"/>
      <c r="L51" s="39" t="str">
        <f>Results!C47</f>
        <v>D09</v>
      </c>
      <c r="M51" s="39" t="str">
        <f>Results!B47</f>
        <v>NM_002392</v>
      </c>
      <c r="N51" s="66" t="e">
        <f>LOG(Results!H47,2)</f>
        <v>#DIV/0!</v>
      </c>
      <c r="O51" s="67" t="str">
        <f>Results!I47</f>
        <v>N/A</v>
      </c>
      <c r="P51" s="61"/>
      <c r="Q51" s="61"/>
      <c r="R51" s="61"/>
      <c r="S51" s="61"/>
    </row>
    <row r="52" spans="11:19" ht="15" customHeight="1">
      <c r="K52" s="68"/>
      <c r="L52" s="39" t="str">
        <f>Results!C48</f>
        <v>D10</v>
      </c>
      <c r="M52" s="39" t="str">
        <f>Results!B48</f>
        <v>NM_000576</v>
      </c>
      <c r="N52" s="66" t="e">
        <f>LOG(Results!H48,2)</f>
        <v>#DIV/0!</v>
      </c>
      <c r="O52" s="67" t="str">
        <f>Results!I48</f>
        <v>N/A</v>
      </c>
      <c r="P52" s="61"/>
      <c r="Q52" s="61"/>
      <c r="R52" s="61"/>
      <c r="S52" s="61"/>
    </row>
    <row r="53" spans="11:19" ht="15" customHeight="1">
      <c r="K53" s="68"/>
      <c r="L53" s="39" t="str">
        <f>Results!C49</f>
        <v>D11</v>
      </c>
      <c r="M53" s="39" t="str">
        <f>Results!B49</f>
        <v>NM_000612</v>
      </c>
      <c r="N53" s="66" t="e">
        <f>LOG(Results!H49,2)</f>
        <v>#DIV/0!</v>
      </c>
      <c r="O53" s="67" t="str">
        <f>Results!I49</f>
        <v>N/A</v>
      </c>
      <c r="P53" s="61"/>
      <c r="Q53" s="61"/>
      <c r="R53" s="61"/>
      <c r="S53" s="61"/>
    </row>
    <row r="54" spans="11:19" ht="15" customHeight="1">
      <c r="K54" s="68"/>
      <c r="L54" s="39" t="str">
        <f>Results!C50</f>
        <v>D12</v>
      </c>
      <c r="M54" s="39" t="str">
        <f>Results!B50</f>
        <v>NM_000618</v>
      </c>
      <c r="N54" s="66" t="e">
        <f>LOG(Results!H50,2)</f>
        <v>#DIV/0!</v>
      </c>
      <c r="O54" s="67" t="str">
        <f>Results!I50</f>
        <v>N/A</v>
      </c>
      <c r="P54" s="61"/>
      <c r="Q54" s="61"/>
      <c r="R54" s="61"/>
      <c r="S54" s="61"/>
    </row>
    <row r="55" spans="11:19" ht="15" customHeight="1">
      <c r="K55" s="68"/>
      <c r="L55" s="39" t="str">
        <f>Results!C51</f>
        <v>E01</v>
      </c>
      <c r="M55" s="39" t="str">
        <f>Results!B51</f>
        <v>NM_001641</v>
      </c>
      <c r="N55" s="66" t="e">
        <f>LOG(Results!H51,2)</f>
        <v>#DIV/0!</v>
      </c>
      <c r="O55" s="67" t="str">
        <f>Results!I51</f>
        <v>N/A</v>
      </c>
      <c r="P55" s="61"/>
      <c r="Q55" s="61"/>
      <c r="R55" s="61"/>
      <c r="S55" s="61"/>
    </row>
    <row r="56" spans="11:19" ht="15" customHeight="1">
      <c r="K56" s="68"/>
      <c r="L56" s="39" t="str">
        <f>Results!C52</f>
        <v>E02</v>
      </c>
      <c r="M56" s="39" t="str">
        <f>Results!B52</f>
        <v>NM_016081</v>
      </c>
      <c r="N56" s="66" t="e">
        <f>LOG(Results!H52,2)</f>
        <v>#DIV/0!</v>
      </c>
      <c r="O56" s="67" t="str">
        <f>Results!I52</f>
        <v>N/A</v>
      </c>
      <c r="P56" s="61"/>
      <c r="Q56" s="61"/>
      <c r="R56" s="61"/>
      <c r="S56" s="61"/>
    </row>
    <row r="57" spans="11:19" ht="15" customHeight="1">
      <c r="K57" s="68"/>
      <c r="L57" s="39" t="str">
        <f>Results!C53</f>
        <v>E03</v>
      </c>
      <c r="M57" s="39" t="str">
        <f>Results!B53</f>
        <v>NM_000136</v>
      </c>
      <c r="N57" s="66" t="e">
        <f>LOG(Results!H53,2)</f>
        <v>#DIV/0!</v>
      </c>
      <c r="O57" s="67" t="str">
        <f>Results!I53</f>
        <v>N/A</v>
      </c>
      <c r="P57" s="61"/>
      <c r="Q57" s="61"/>
      <c r="R57" s="61"/>
      <c r="S57" s="61"/>
    </row>
    <row r="58" spans="11:19" ht="15" customHeight="1">
      <c r="K58" s="68"/>
      <c r="L58" s="39" t="str">
        <f>Results!C54</f>
        <v>E04</v>
      </c>
      <c r="M58" s="39" t="str">
        <f>Results!B54</f>
        <v>NM_001012732</v>
      </c>
      <c r="N58" s="66" t="e">
        <f>LOG(Results!H54,2)</f>
        <v>#DIV/0!</v>
      </c>
      <c r="O58" s="67" t="str">
        <f>Results!I54</f>
        <v>N/A</v>
      </c>
      <c r="P58" s="61"/>
      <c r="Q58" s="61"/>
      <c r="R58" s="61"/>
      <c r="S58" s="61"/>
    </row>
    <row r="59" spans="11:19" ht="15" customHeight="1">
      <c r="K59" s="68"/>
      <c r="L59" s="39" t="str">
        <f>Results!C55</f>
        <v>E05</v>
      </c>
      <c r="M59" s="39" t="str">
        <f>Results!B55</f>
        <v>NM_000788</v>
      </c>
      <c r="N59" s="66" t="e">
        <f>LOG(Results!H55,2)</f>
        <v>#DIV/0!</v>
      </c>
      <c r="O59" s="67" t="str">
        <f>Results!I55</f>
        <v>N/A</v>
      </c>
      <c r="P59" s="61"/>
      <c r="Q59" s="61"/>
      <c r="R59" s="61"/>
      <c r="S59" s="61"/>
    </row>
    <row r="60" spans="11:19" ht="15" customHeight="1">
      <c r="K60" s="68"/>
      <c r="L60" s="39" t="str">
        <f>Results!C56</f>
        <v>E06</v>
      </c>
      <c r="M60" s="39" t="str">
        <f>Results!B56</f>
        <v>NM_000104</v>
      </c>
      <c r="N60" s="66" t="e">
        <f>LOG(Results!H56,2)</f>
        <v>#DIV/0!</v>
      </c>
      <c r="O60" s="67" t="str">
        <f>Results!I56</f>
        <v>N/A</v>
      </c>
      <c r="P60" s="61"/>
      <c r="Q60" s="61"/>
      <c r="R60" s="61"/>
      <c r="S60" s="61"/>
    </row>
    <row r="61" spans="11:19" ht="15" customHeight="1">
      <c r="K61" s="68"/>
      <c r="L61" s="39" t="str">
        <f>Results!C57</f>
        <v>E07</v>
      </c>
      <c r="M61" s="39" t="str">
        <f>Results!B57</f>
        <v>NM_001274</v>
      </c>
      <c r="N61" s="66" t="e">
        <f>LOG(Results!H57,2)</f>
        <v>#DIV/0!</v>
      </c>
      <c r="O61" s="67" t="str">
        <f>Results!I57</f>
        <v>N/A</v>
      </c>
      <c r="P61" s="61"/>
      <c r="Q61" s="61"/>
      <c r="R61" s="61"/>
      <c r="S61" s="61"/>
    </row>
    <row r="62" spans="11:19" ht="15" customHeight="1">
      <c r="K62" s="68"/>
      <c r="L62" s="39" t="str">
        <f>Results!C58</f>
        <v>E08</v>
      </c>
      <c r="M62" s="39" t="str">
        <f>Results!B58</f>
        <v>NM_005427</v>
      </c>
      <c r="N62" s="66" t="e">
        <f>LOG(Results!H58,2)</f>
        <v>#DIV/0!</v>
      </c>
      <c r="O62" s="67" t="str">
        <f>Results!I58</f>
        <v>N/A</v>
      </c>
      <c r="P62" s="61"/>
      <c r="Q62" s="61"/>
      <c r="R62" s="61"/>
      <c r="S62" s="61"/>
    </row>
    <row r="63" spans="11:19" ht="15" customHeight="1">
      <c r="K63" s="68"/>
      <c r="L63" s="39" t="str">
        <f>Results!C59</f>
        <v>E09</v>
      </c>
      <c r="M63" s="39" t="str">
        <f>Results!B59</f>
        <v>NM_194294</v>
      </c>
      <c r="N63" s="66" t="e">
        <f>LOG(Results!H59,2)</f>
        <v>#DIV/0!</v>
      </c>
      <c r="O63" s="67" t="str">
        <f>Results!I59</f>
        <v>N/A</v>
      </c>
      <c r="P63" s="61"/>
      <c r="Q63" s="61"/>
      <c r="R63" s="61"/>
      <c r="S63" s="61"/>
    </row>
    <row r="64" spans="11:19" ht="15" customHeight="1">
      <c r="K64" s="68"/>
      <c r="L64" s="39" t="str">
        <f>Results!C60</f>
        <v>E10</v>
      </c>
      <c r="M64" s="39" t="str">
        <f>Results!B60</f>
        <v>BC039243</v>
      </c>
      <c r="N64" s="66" t="e">
        <f>LOG(Results!H60,2)</f>
        <v>#DIV/0!</v>
      </c>
      <c r="O64" s="67" t="str">
        <f>Results!I60</f>
        <v>N/A</v>
      </c>
      <c r="P64" s="61"/>
      <c r="Q64" s="61"/>
      <c r="R64" s="61"/>
      <c r="S64" s="61"/>
    </row>
    <row r="65" spans="11:19" ht="15" customHeight="1">
      <c r="K65" s="68"/>
      <c r="L65" s="39" t="str">
        <f>Results!C61</f>
        <v>E11</v>
      </c>
      <c r="M65" s="39" t="str">
        <f>Results!B61</f>
        <v>BC004257</v>
      </c>
      <c r="N65" s="66" t="e">
        <f>LOG(Results!H61,2)</f>
        <v>#DIV/0!</v>
      </c>
      <c r="O65" s="67" t="str">
        <f>Results!I61</f>
        <v>N/A</v>
      </c>
      <c r="P65" s="61"/>
      <c r="Q65" s="61"/>
      <c r="R65" s="61"/>
      <c r="S65" s="61"/>
    </row>
    <row r="66" spans="11:19" ht="15" customHeight="1">
      <c r="K66" s="68"/>
      <c r="L66" s="39" t="str">
        <f>Results!C62</f>
        <v>E12</v>
      </c>
      <c r="M66" s="39" t="str">
        <f>Results!B62</f>
        <v>NM_130398</v>
      </c>
      <c r="N66" s="66" t="e">
        <f>LOG(Results!H62,2)</f>
        <v>#DIV/0!</v>
      </c>
      <c r="O66" s="67" t="str">
        <f>Results!I62</f>
        <v>N/A</v>
      </c>
      <c r="P66" s="61"/>
      <c r="Q66" s="61"/>
      <c r="R66" s="61"/>
      <c r="S66" s="61"/>
    </row>
    <row r="67" spans="11:19" ht="15" customHeight="1">
      <c r="K67" s="68"/>
      <c r="L67" s="39" t="str">
        <f>Results!C63</f>
        <v>F01</v>
      </c>
      <c r="M67" s="39" t="str">
        <f>Results!B63</f>
        <v>NM_005265</v>
      </c>
      <c r="N67" s="66" t="e">
        <f>LOG(Results!H63,2)</f>
        <v>#DIV/0!</v>
      </c>
      <c r="O67" s="67" t="str">
        <f>Results!I63</f>
        <v>N/A</v>
      </c>
      <c r="P67" s="61"/>
      <c r="Q67" s="61"/>
      <c r="R67" s="61"/>
      <c r="S67" s="61"/>
    </row>
    <row r="68" spans="11:19" ht="15" customHeight="1">
      <c r="K68" s="68"/>
      <c r="L68" s="39" t="str">
        <f>Results!C64</f>
        <v>F02</v>
      </c>
      <c r="M68" s="39" t="str">
        <f>Results!B64</f>
        <v>NM_014641</v>
      </c>
      <c r="N68" s="66" t="e">
        <f>LOG(Results!H64,2)</f>
        <v>#DIV/0!</v>
      </c>
      <c r="O68" s="67" t="str">
        <f>Results!I64</f>
        <v>N/A</v>
      </c>
      <c r="P68" s="61"/>
      <c r="Q68" s="61"/>
      <c r="R68" s="61"/>
      <c r="S68" s="61"/>
    </row>
    <row r="69" spans="11:19" ht="15" customHeight="1">
      <c r="K69" s="68"/>
      <c r="L69" s="39" t="str">
        <f>Results!C65</f>
        <v>F03</v>
      </c>
      <c r="M69" s="39" t="str">
        <f>Results!B65</f>
        <v>NM_004212</v>
      </c>
      <c r="N69" s="66" t="e">
        <f>LOG(Results!H65,2)</f>
        <v>#DIV/0!</v>
      </c>
      <c r="O69" s="67" t="str">
        <f>Results!I65</f>
        <v>N/A</v>
      </c>
      <c r="P69" s="61"/>
      <c r="Q69" s="61"/>
      <c r="R69" s="61"/>
      <c r="S69" s="61"/>
    </row>
    <row r="70" spans="11:19" ht="15" customHeight="1">
      <c r="K70" s="68"/>
      <c r="L70" s="39" t="str">
        <f>Results!C66</f>
        <v>F04</v>
      </c>
      <c r="M70" s="39" t="str">
        <f>Results!B66</f>
        <v>NM_003786</v>
      </c>
      <c r="N70" s="66" t="e">
        <f>LOG(Results!H66,2)</f>
        <v>#DIV/0!</v>
      </c>
      <c r="O70" s="67" t="str">
        <f>Results!I66</f>
        <v>N/A</v>
      </c>
      <c r="P70" s="61"/>
      <c r="Q70" s="61"/>
      <c r="R70" s="61"/>
      <c r="S70" s="61"/>
    </row>
    <row r="71" spans="11:19" ht="15" customHeight="1">
      <c r="K71" s="68"/>
      <c r="L71" s="39" t="str">
        <f>Results!C67</f>
        <v>F05</v>
      </c>
      <c r="M71" s="39" t="str">
        <f>Results!B67</f>
        <v>NM_001754</v>
      </c>
      <c r="N71" s="66" t="e">
        <f>LOG(Results!H67,2)</f>
        <v>#DIV/0!</v>
      </c>
      <c r="O71" s="67" t="str">
        <f>Results!I67</f>
        <v>N/A</v>
      </c>
      <c r="P71" s="61"/>
      <c r="Q71" s="61"/>
      <c r="R71" s="61"/>
      <c r="S71" s="61"/>
    </row>
    <row r="72" spans="11:19" ht="15" customHeight="1">
      <c r="K72" s="68"/>
      <c r="L72" s="39" t="str">
        <f>Results!C68</f>
        <v>F06</v>
      </c>
      <c r="M72" s="39" t="str">
        <f>Results!B68</f>
        <v>NM_181672</v>
      </c>
      <c r="N72" s="66" t="e">
        <f>LOG(Results!H68,2)</f>
        <v>#DIV/0!</v>
      </c>
      <c r="O72" s="67" t="str">
        <f>Results!I68</f>
        <v>N/A</v>
      </c>
      <c r="P72" s="61"/>
      <c r="Q72" s="61"/>
      <c r="R72" s="61"/>
      <c r="S72" s="61"/>
    </row>
    <row r="73" spans="11:19" ht="15" customHeight="1">
      <c r="K73" s="68"/>
      <c r="L73" s="39" t="str">
        <f>Results!C69</f>
        <v>F07</v>
      </c>
      <c r="M73" s="39" t="str">
        <f>Results!B69</f>
        <v>NM_003604</v>
      </c>
      <c r="N73" s="66" t="e">
        <f>LOG(Results!H69,2)</f>
        <v>#DIV/0!</v>
      </c>
      <c r="O73" s="67" t="str">
        <f>Results!I69</f>
        <v>N/A</v>
      </c>
      <c r="P73" s="61"/>
      <c r="Q73" s="61"/>
      <c r="R73" s="61"/>
      <c r="S73" s="61"/>
    </row>
    <row r="74" spans="11:19" ht="15" customHeight="1">
      <c r="K74" s="68"/>
      <c r="L74" s="39" t="str">
        <f>Results!C70</f>
        <v>F08</v>
      </c>
      <c r="M74" s="39" t="str">
        <f>Results!B70</f>
        <v>NM_030782</v>
      </c>
      <c r="N74" s="66" t="e">
        <f>LOG(Results!H70,2)</f>
        <v>#DIV/0!</v>
      </c>
      <c r="O74" s="67" t="str">
        <f>Results!I70</f>
        <v>N/A</v>
      </c>
      <c r="P74" s="61"/>
      <c r="Q74" s="61"/>
      <c r="R74" s="61"/>
      <c r="S74" s="61"/>
    </row>
    <row r="75" spans="11:19" ht="15" customHeight="1">
      <c r="K75" s="68"/>
      <c r="L75" s="39" t="str">
        <f>Results!C71</f>
        <v>F09</v>
      </c>
      <c r="M75" s="39" t="str">
        <f>Results!B71</f>
        <v>NM_006304</v>
      </c>
      <c r="N75" s="66" t="e">
        <f>LOG(Results!H71,2)</f>
        <v>#DIV/0!</v>
      </c>
      <c r="O75" s="67" t="str">
        <f>Results!I71</f>
        <v>N/A</v>
      </c>
      <c r="P75" s="61"/>
      <c r="Q75" s="61"/>
      <c r="R75" s="61"/>
      <c r="S75" s="61"/>
    </row>
    <row r="76" spans="11:19" ht="15" customHeight="1">
      <c r="K76" s="68"/>
      <c r="L76" s="39" t="str">
        <f>Results!C72</f>
        <v>F10</v>
      </c>
      <c r="M76" s="39" t="str">
        <f>Results!B72</f>
        <v>NM_024596</v>
      </c>
      <c r="N76" s="66" t="e">
        <f>LOG(Results!H72,2)</f>
        <v>#DIV/0!</v>
      </c>
      <c r="O76" s="67" t="str">
        <f>Results!I72</f>
        <v>N/A</v>
      </c>
      <c r="P76" s="61"/>
      <c r="Q76" s="61"/>
      <c r="R76" s="61"/>
      <c r="S76" s="61"/>
    </row>
    <row r="77" spans="11:19" ht="15" customHeight="1">
      <c r="K77" s="68"/>
      <c r="L77" s="39" t="str">
        <f>Results!C73</f>
        <v>F11</v>
      </c>
      <c r="M77" s="39" t="str">
        <f>Results!B73</f>
        <v>NM_001080124</v>
      </c>
      <c r="N77" s="66" t="e">
        <f>LOG(Results!H73,2)</f>
        <v>#DIV/0!</v>
      </c>
      <c r="O77" s="67" t="str">
        <f>Results!I73</f>
        <v>N/A</v>
      </c>
      <c r="P77" s="61"/>
      <c r="Q77" s="61"/>
      <c r="R77" s="61"/>
      <c r="S77" s="61"/>
    </row>
    <row r="78" spans="11:19" ht="15" customHeight="1">
      <c r="K78" s="68"/>
      <c r="L78" s="39" t="str">
        <f>Results!C74</f>
        <v>F12</v>
      </c>
      <c r="M78" s="39" t="str">
        <f>Results!B74</f>
        <v>NM_000378</v>
      </c>
      <c r="N78" s="66" t="e">
        <f>LOG(Results!H74,2)</f>
        <v>#DIV/0!</v>
      </c>
      <c r="O78" s="67" t="str">
        <f>Results!I74</f>
        <v>N/A</v>
      </c>
      <c r="P78" s="61"/>
      <c r="Q78" s="61"/>
      <c r="R78" s="61"/>
      <c r="S78" s="61"/>
    </row>
    <row r="79" spans="11:19" ht="15" customHeight="1">
      <c r="K79" s="68"/>
      <c r="L79" s="39" t="str">
        <f>Results!C75</f>
        <v>G01</v>
      </c>
      <c r="M79" s="39" t="str">
        <f>Results!B75</f>
        <v>NM_000551</v>
      </c>
      <c r="N79" s="66" t="e">
        <f>LOG(Results!H75,2)</f>
        <v>#DIV/0!</v>
      </c>
      <c r="O79" s="67" t="str">
        <f>Results!I75</f>
        <v>N/A</v>
      </c>
      <c r="P79" s="61"/>
      <c r="Q79" s="61"/>
      <c r="R79" s="61"/>
      <c r="S79" s="61"/>
    </row>
    <row r="80" spans="11:19" ht="15" customHeight="1">
      <c r="K80" s="68"/>
      <c r="L80" s="39" t="str">
        <f>Results!C76</f>
        <v>G02</v>
      </c>
      <c r="M80" s="39" t="str">
        <f>Results!B76</f>
        <v>NM_001017415</v>
      </c>
      <c r="N80" s="66" t="e">
        <f>LOG(Results!H76,2)</f>
        <v>#DIV/0!</v>
      </c>
      <c r="O80" s="67" t="str">
        <f>Results!I76</f>
        <v>N/A</v>
      </c>
      <c r="P80" s="61"/>
      <c r="Q80" s="61"/>
      <c r="R80" s="61"/>
      <c r="S80" s="61"/>
    </row>
    <row r="81" spans="11:19" ht="15" customHeight="1">
      <c r="K81" s="68"/>
      <c r="L81" s="39" t="str">
        <f>Results!C77</f>
        <v>G03</v>
      </c>
      <c r="M81" s="39" t="str">
        <f>Results!B77</f>
        <v>NM_000369</v>
      </c>
      <c r="N81" s="66" t="e">
        <f>LOG(Results!H77,2)</f>
        <v>#DIV/0!</v>
      </c>
      <c r="O81" s="67" t="str">
        <f>Results!I77</f>
        <v>N/A</v>
      </c>
      <c r="P81" s="61"/>
      <c r="Q81" s="61"/>
      <c r="R81" s="61"/>
      <c r="S81" s="61"/>
    </row>
    <row r="82" spans="11:19" ht="15" customHeight="1">
      <c r="K82" s="68"/>
      <c r="L82" s="39" t="str">
        <f>Results!C78</f>
        <v>G04</v>
      </c>
      <c r="M82" s="39" t="str">
        <f>Results!B78</f>
        <v>NM_005657</v>
      </c>
      <c r="N82" s="66" t="e">
        <f>LOG(Results!H78,2)</f>
        <v>#DIV/0!</v>
      </c>
      <c r="O82" s="67" t="str">
        <f>Results!I78</f>
        <v>N/A</v>
      </c>
      <c r="P82" s="61"/>
      <c r="Q82" s="61"/>
      <c r="R82" s="61"/>
      <c r="S82" s="61"/>
    </row>
    <row r="83" spans="11:19" ht="15" customHeight="1">
      <c r="K83" s="68"/>
      <c r="L83" s="39" t="str">
        <f>Results!C79</f>
        <v>G05</v>
      </c>
      <c r="M83" s="39" t="str">
        <f>Results!B79</f>
        <v>NM_000660</v>
      </c>
      <c r="N83" s="66" t="e">
        <f>LOG(Results!H79,2)</f>
        <v>#DIV/0!</v>
      </c>
      <c r="O83" s="67" t="str">
        <f>Results!I79</f>
        <v>N/A</v>
      </c>
      <c r="P83" s="61"/>
      <c r="Q83" s="61"/>
      <c r="R83" s="61"/>
      <c r="S83" s="61"/>
    </row>
    <row r="84" spans="11:19" ht="15" customHeight="1">
      <c r="K84" s="68"/>
      <c r="L84" s="39" t="str">
        <f>Results!C80</f>
        <v>G06</v>
      </c>
      <c r="M84" s="39" t="str">
        <f>Results!B80</f>
        <v>NM_005423</v>
      </c>
      <c r="N84" s="66" t="e">
        <f>LOG(Results!H80,2)</f>
        <v>#DIV/0!</v>
      </c>
      <c r="O84" s="67" t="str">
        <f>Results!I80</f>
        <v>N/A</v>
      </c>
      <c r="P84" s="61"/>
      <c r="Q84" s="61"/>
      <c r="R84" s="61"/>
      <c r="S84" s="61"/>
    </row>
    <row r="85" spans="11:19" ht="15" customHeight="1">
      <c r="K85" s="68"/>
      <c r="L85" s="39" t="str">
        <f>Results!C81</f>
        <v>G07</v>
      </c>
      <c r="M85" s="39" t="str">
        <f>Results!B81</f>
        <v>NM_000545</v>
      </c>
      <c r="N85" s="66" t="e">
        <f>LOG(Results!H81,2)</f>
        <v>#DIV/0!</v>
      </c>
      <c r="O85" s="67" t="str">
        <f>Results!I81</f>
        <v>N/A</v>
      </c>
      <c r="P85" s="61"/>
      <c r="Q85" s="61"/>
      <c r="R85" s="61"/>
      <c r="S85" s="61"/>
    </row>
    <row r="86" spans="11:19" ht="15" customHeight="1">
      <c r="K86" s="68"/>
      <c r="L86" s="39" t="str">
        <f>Results!C82</f>
        <v>G08</v>
      </c>
      <c r="M86" s="39" t="str">
        <f>Results!B82</f>
        <v>NM_001730</v>
      </c>
      <c r="N86" s="66" t="e">
        <f>LOG(Results!H82,2)</f>
        <v>#DIV/0!</v>
      </c>
      <c r="O86" s="67" t="str">
        <f>Results!I82</f>
        <v>N/A</v>
      </c>
      <c r="P86" s="61"/>
      <c r="Q86" s="61"/>
      <c r="R86" s="61"/>
      <c r="S86" s="61"/>
    </row>
    <row r="87" spans="11:19" ht="15" customHeight="1">
      <c r="K87" s="68"/>
      <c r="L87" s="39" t="str">
        <f>Results!C83</f>
        <v>G09</v>
      </c>
      <c r="M87" s="39" t="str">
        <f>Results!B83</f>
        <v>NM_177536</v>
      </c>
      <c r="N87" s="66" t="e">
        <f>LOG(Results!H83,2)</f>
        <v>#DIV/0!</v>
      </c>
      <c r="O87" s="67" t="str">
        <f>Results!I83</f>
        <v>N/A</v>
      </c>
      <c r="P87" s="61"/>
      <c r="Q87" s="61"/>
      <c r="R87" s="61"/>
      <c r="S87" s="61"/>
    </row>
    <row r="88" spans="11:19" ht="15" customHeight="1">
      <c r="K88" s="68"/>
      <c r="L88" s="39" t="str">
        <f>Results!C84</f>
        <v>G10</v>
      </c>
      <c r="M88" s="39" t="str">
        <f>Results!B84</f>
        <v>NM_005631</v>
      </c>
      <c r="N88" s="66" t="e">
        <f>LOG(Results!H84,2)</f>
        <v>#DIV/0!</v>
      </c>
      <c r="O88" s="67" t="str">
        <f>Results!I84</f>
        <v>N/A</v>
      </c>
      <c r="P88" s="61"/>
      <c r="Q88" s="61"/>
      <c r="R88" s="61"/>
      <c r="S88" s="61"/>
    </row>
    <row r="89" spans="11:19" ht="15" customHeight="1">
      <c r="K89" s="68"/>
      <c r="L89" s="39" t="str">
        <f>Results!C85</f>
        <v>G11</v>
      </c>
      <c r="M89" s="39" t="str">
        <f>Results!B85</f>
        <v>NM_003073</v>
      </c>
      <c r="N89" s="66" t="e">
        <f>LOG(Results!H85,2)</f>
        <v>#DIV/0!</v>
      </c>
      <c r="O89" s="67" t="str">
        <f>Results!I85</f>
        <v>N/A</v>
      </c>
      <c r="P89" s="61"/>
      <c r="Q89" s="61"/>
      <c r="R89" s="61"/>
      <c r="S89" s="61"/>
    </row>
    <row r="90" spans="11:19" ht="15" customHeight="1">
      <c r="K90" s="68"/>
      <c r="L90" s="39" t="str">
        <f>Results!C86</f>
        <v>G12</v>
      </c>
      <c r="M90" s="39" t="str">
        <f>Results!B86</f>
        <v>NM_022362</v>
      </c>
      <c r="N90" s="66" t="e">
        <f>LOG(Results!H86,2)</f>
        <v>#DIV/0!</v>
      </c>
      <c r="O90" s="67" t="str">
        <f>Results!I86</f>
        <v>N/A</v>
      </c>
      <c r="P90" s="61"/>
      <c r="Q90" s="61"/>
      <c r="R90" s="61"/>
      <c r="S90" s="61"/>
    </row>
    <row r="91" spans="11:15" ht="12.75">
      <c r="K91" s="65" t="str">
        <f>'Gene Table'!A99</f>
        <v>Plate 2</v>
      </c>
      <c r="L91" s="39" t="str">
        <f>Results!C99</f>
        <v>A01</v>
      </c>
      <c r="M91" s="39" t="str">
        <f>Results!B99</f>
        <v>NM_003010</v>
      </c>
      <c r="N91" s="66" t="e">
        <f>LOG(Results!H99,2)</f>
        <v>#DIV/0!</v>
      </c>
      <c r="O91" s="67" t="str">
        <f>Results!I99</f>
        <v>N/A</v>
      </c>
    </row>
    <row r="92" spans="11:15" ht="12.75">
      <c r="K92" s="68"/>
      <c r="L92" s="39" t="str">
        <f>Results!C100</f>
        <v>A02</v>
      </c>
      <c r="M92" s="39" t="str">
        <f>Results!B100</f>
        <v>NM_022127</v>
      </c>
      <c r="N92" s="66" t="e">
        <f>LOG(Results!H100,2)</f>
        <v>#DIV/0!</v>
      </c>
      <c r="O92" s="67" t="str">
        <f>Results!I100</f>
        <v>N/A</v>
      </c>
    </row>
    <row r="93" spans="11:15" ht="12.75">
      <c r="K93" s="68"/>
      <c r="L93" s="39" t="str">
        <f>Results!C101</f>
        <v>A03</v>
      </c>
      <c r="M93" s="39" t="str">
        <f>Results!B101</f>
        <v>NM_000450</v>
      </c>
      <c r="N93" s="66" t="e">
        <f>LOG(Results!H101,2)</f>
        <v>#DIV/0!</v>
      </c>
      <c r="O93" s="67" t="str">
        <f>Results!I101</f>
        <v>N/A</v>
      </c>
    </row>
    <row r="94" spans="11:15" ht="12.75">
      <c r="K94" s="68"/>
      <c r="L94" s="39" t="str">
        <f>Results!C102</f>
        <v>A04</v>
      </c>
      <c r="M94" s="39" t="str">
        <f>Results!B102</f>
        <v>NM_001003398</v>
      </c>
      <c r="N94" s="66" t="e">
        <f>LOG(Results!H102,2)</f>
        <v>#DIV/0!</v>
      </c>
      <c r="O94" s="67" t="str">
        <f>Results!I102</f>
        <v>N/A</v>
      </c>
    </row>
    <row r="95" spans="11:15" ht="12.75">
      <c r="K95" s="68"/>
      <c r="L95" s="39" t="str">
        <f>Results!C103</f>
        <v>A05</v>
      </c>
      <c r="M95" s="39" t="str">
        <f>Results!B103</f>
        <v>NM_002985</v>
      </c>
      <c r="N95" s="66" t="e">
        <f>LOG(Results!H103,2)</f>
        <v>#DIV/0!</v>
      </c>
      <c r="O95" s="67" t="str">
        <f>Results!I103</f>
        <v>N/A</v>
      </c>
    </row>
    <row r="96" spans="11:15" ht="12.75">
      <c r="K96" s="68"/>
      <c r="L96" s="39" t="str">
        <f>Results!C104</f>
        <v>A06</v>
      </c>
      <c r="M96" s="39" t="str">
        <f>Results!B104</f>
        <v>NM_021133</v>
      </c>
      <c r="N96" s="66" t="e">
        <f>LOG(Results!H104,2)</f>
        <v>#DIV/0!</v>
      </c>
      <c r="O96" s="67" t="str">
        <f>Results!I104</f>
        <v>N/A</v>
      </c>
    </row>
    <row r="97" spans="11:15" ht="12.75">
      <c r="K97" s="68"/>
      <c r="L97" s="39" t="str">
        <f>Results!C105</f>
        <v>A07</v>
      </c>
      <c r="M97" s="39" t="str">
        <f>Results!B105</f>
        <v>NM_002894</v>
      </c>
      <c r="N97" s="66" t="e">
        <f>LOG(Results!H105,2)</f>
        <v>#DIV/0!</v>
      </c>
      <c r="O97" s="67" t="str">
        <f>Results!I105</f>
        <v>N/A</v>
      </c>
    </row>
    <row r="98" spans="11:15" ht="12.75">
      <c r="K98" s="68"/>
      <c r="L98" s="39" t="str">
        <f>Results!C106</f>
        <v>A08</v>
      </c>
      <c r="M98" s="39" t="str">
        <f>Results!B106</f>
        <v>NM_000321</v>
      </c>
      <c r="N98" s="66" t="e">
        <f>LOG(Results!H106,2)</f>
        <v>#DIV/0!</v>
      </c>
      <c r="O98" s="67" t="str">
        <f>Results!I106</f>
        <v>N/A</v>
      </c>
    </row>
    <row r="99" spans="11:15" ht="12.75">
      <c r="K99" s="68"/>
      <c r="L99" s="39" t="str">
        <f>Results!C107</f>
        <v>A09</v>
      </c>
      <c r="M99" s="39" t="str">
        <f>Results!B107</f>
        <v>NM_000314</v>
      </c>
      <c r="N99" s="66" t="e">
        <f>LOG(Results!H107,2)</f>
        <v>#DIV/0!</v>
      </c>
      <c r="O99" s="67" t="str">
        <f>Results!I107</f>
        <v>N/A</v>
      </c>
    </row>
    <row r="100" spans="11:15" ht="12.75">
      <c r="K100" s="68"/>
      <c r="L100" s="39" t="str">
        <f>Results!C108</f>
        <v>A10</v>
      </c>
      <c r="M100" s="39" t="str">
        <f>Results!B108</f>
        <v>NM_000264</v>
      </c>
      <c r="N100" s="66" t="e">
        <f>LOG(Results!H108,2)</f>
        <v>#DIV/0!</v>
      </c>
      <c r="O100" s="67" t="str">
        <f>Results!I108</f>
        <v>N/A</v>
      </c>
    </row>
    <row r="101" spans="11:15" ht="12.75">
      <c r="K101" s="68"/>
      <c r="L101" s="39" t="str">
        <f>Results!C109</f>
        <v>A11</v>
      </c>
      <c r="M101" s="39" t="str">
        <f>Results!B109</f>
        <v>NM_018315</v>
      </c>
      <c r="N101" s="66" t="e">
        <f>LOG(Results!H109,2)</f>
        <v>#DIV/0!</v>
      </c>
      <c r="O101" s="67" t="str">
        <f>Results!I109</f>
        <v>N/A</v>
      </c>
    </row>
    <row r="102" spans="11:15" ht="12.75">
      <c r="K102" s="68"/>
      <c r="L102" s="39" t="str">
        <f>Results!C110</f>
        <v>A12</v>
      </c>
      <c r="M102" s="39" t="str">
        <f>Results!B110</f>
        <v>NM_005037</v>
      </c>
      <c r="N102" s="66" t="e">
        <f>LOG(Results!H110,2)</f>
        <v>#DIV/0!</v>
      </c>
      <c r="O102" s="67" t="str">
        <f>Results!I110</f>
        <v>N/A</v>
      </c>
    </row>
    <row r="103" spans="11:15" ht="12.75">
      <c r="K103" s="68"/>
      <c r="L103" s="39" t="str">
        <f>Results!C111</f>
        <v>B01</v>
      </c>
      <c r="M103" s="39" t="str">
        <f>Results!B111</f>
        <v>NM_019077</v>
      </c>
      <c r="N103" s="66" t="e">
        <f>LOG(Results!H111,2)</f>
        <v>#DIV/0!</v>
      </c>
      <c r="O103" s="67" t="str">
        <f>Results!I111</f>
        <v>N/A</v>
      </c>
    </row>
    <row r="104" spans="11:15" ht="12.75">
      <c r="K104" s="68"/>
      <c r="L104" s="39" t="str">
        <f>Results!C112</f>
        <v>B02</v>
      </c>
      <c r="M104" s="39" t="str">
        <f>Results!B112</f>
        <v>NM_000534</v>
      </c>
      <c r="N104" s="66" t="e">
        <f>LOG(Results!H112,2)</f>
        <v>#DIV/0!</v>
      </c>
      <c r="O104" s="67" t="str">
        <f>Results!I112</f>
        <v>N/A</v>
      </c>
    </row>
    <row r="105" spans="11:15" ht="12.75">
      <c r="K105" s="68"/>
      <c r="L105" s="39" t="str">
        <f>Results!C113</f>
        <v>B03</v>
      </c>
      <c r="M105" s="39" t="str">
        <f>Results!B113</f>
        <v>NM_181504</v>
      </c>
      <c r="N105" s="66" t="e">
        <f>LOG(Results!H113,2)</f>
        <v>#DIV/0!</v>
      </c>
      <c r="O105" s="67" t="str">
        <f>Results!I113</f>
        <v>N/A</v>
      </c>
    </row>
    <row r="106" spans="11:15" ht="12.75">
      <c r="K106" s="68"/>
      <c r="L106" s="39" t="str">
        <f>Results!C114</f>
        <v>B04</v>
      </c>
      <c r="M106" s="39" t="str">
        <f>Results!B114</f>
        <v>NM_000927</v>
      </c>
      <c r="N106" s="66" t="e">
        <f>LOG(Results!H114,2)</f>
        <v>#DIV/0!</v>
      </c>
      <c r="O106" s="67" t="str">
        <f>Results!I114</f>
        <v>N/A</v>
      </c>
    </row>
    <row r="107" spans="11:15" ht="12.75">
      <c r="K107" s="68"/>
      <c r="L107" s="39" t="str">
        <f>Results!C115</f>
        <v>B05</v>
      </c>
      <c r="M107" s="39" t="str">
        <f>Results!B115</f>
        <v>NM_182944</v>
      </c>
      <c r="N107" s="66" t="e">
        <f>LOG(Results!H115,2)</f>
        <v>#DIV/0!</v>
      </c>
      <c r="O107" s="67" t="str">
        <f>Results!I115</f>
        <v>N/A</v>
      </c>
    </row>
    <row r="108" spans="11:15" ht="12.75">
      <c r="K108" s="68"/>
      <c r="L108" s="39" t="str">
        <f>Results!C116</f>
        <v>B06</v>
      </c>
      <c r="M108" s="39" t="str">
        <f>Results!B116</f>
        <v>NM_001007156</v>
      </c>
      <c r="N108" s="66" t="e">
        <f>LOG(Results!H116,2)</f>
        <v>#DIV/0!</v>
      </c>
      <c r="O108" s="67" t="str">
        <f>Results!I116</f>
        <v>N/A</v>
      </c>
    </row>
    <row r="109" spans="11:15" ht="12.75">
      <c r="K109" s="68"/>
      <c r="L109" s="39" t="str">
        <f>Results!C117</f>
        <v>B07</v>
      </c>
      <c r="M109" s="39" t="str">
        <f>Results!B117</f>
        <v>NM_002524</v>
      </c>
      <c r="N109" s="66" t="e">
        <f>LOG(Results!H117,2)</f>
        <v>#DIV/0!</v>
      </c>
      <c r="O109" s="67" t="str">
        <f>Results!I117</f>
        <v>N/A</v>
      </c>
    </row>
    <row r="110" spans="11:15" ht="12.75">
      <c r="K110" s="68"/>
      <c r="L110" s="39" t="str">
        <f>Results!C118</f>
        <v>B08</v>
      </c>
      <c r="M110" s="39" t="str">
        <f>Results!B118</f>
        <v>NM_003998</v>
      </c>
      <c r="N110" s="66" t="e">
        <f>LOG(Results!H118,2)</f>
        <v>#DIV/0!</v>
      </c>
      <c r="O110" s="67" t="str">
        <f>Results!I118</f>
        <v>N/A</v>
      </c>
    </row>
    <row r="111" spans="11:15" ht="12.75">
      <c r="K111" s="68"/>
      <c r="L111" s="39" t="str">
        <f>Results!C119</f>
        <v>B09</v>
      </c>
      <c r="M111" s="39" t="str">
        <f>Results!B119</f>
        <v>NM_000268</v>
      </c>
      <c r="N111" s="66" t="e">
        <f>LOG(Results!H119,2)</f>
        <v>#DIV/0!</v>
      </c>
      <c r="O111" s="67" t="str">
        <f>Results!I119</f>
        <v>N/A</v>
      </c>
    </row>
    <row r="112" spans="11:15" ht="12.75">
      <c r="K112" s="68"/>
      <c r="L112" s="39" t="str">
        <f>Results!C120</f>
        <v>B10</v>
      </c>
      <c r="M112" s="39" t="str">
        <f>Results!B120</f>
        <v>NM_000267</v>
      </c>
      <c r="N112" s="66" t="e">
        <f>LOG(Results!H120,2)</f>
        <v>#DIV/0!</v>
      </c>
      <c r="O112" s="67" t="str">
        <f>Results!I120</f>
        <v>N/A</v>
      </c>
    </row>
    <row r="113" spans="11:15" ht="12.75">
      <c r="K113" s="68"/>
      <c r="L113" s="39" t="str">
        <f>Results!C121</f>
        <v>B11</v>
      </c>
      <c r="M113" s="39" t="str">
        <f>Results!B121</f>
        <v>NM_002485</v>
      </c>
      <c r="N113" s="66" t="e">
        <f>LOG(Results!H121,2)</f>
        <v>#DIV/0!</v>
      </c>
      <c r="O113" s="67" t="str">
        <f>Results!I121</f>
        <v>N/A</v>
      </c>
    </row>
    <row r="114" spans="11:15" ht="12.75">
      <c r="K114" s="68"/>
      <c r="L114" s="39" t="str">
        <f>Results!C122</f>
        <v>B12</v>
      </c>
      <c r="M114" s="39" t="str">
        <f>Results!B122</f>
        <v>NM_000254</v>
      </c>
      <c r="N114" s="66" t="e">
        <f>LOG(Results!H122,2)</f>
        <v>#DIV/0!</v>
      </c>
      <c r="O114" s="67" t="str">
        <f>Results!I122</f>
        <v>N/A</v>
      </c>
    </row>
    <row r="115" spans="11:15" ht="12.75">
      <c r="K115" s="68"/>
      <c r="L115" s="39" t="str">
        <f>Results!C123</f>
        <v>C01</v>
      </c>
      <c r="M115" s="39" t="str">
        <f>Results!B123</f>
        <v>NM_002439</v>
      </c>
      <c r="N115" s="66" t="e">
        <f>LOG(Results!H123,2)</f>
        <v>#DIV/0!</v>
      </c>
      <c r="O115" s="67" t="str">
        <f>Results!I123</f>
        <v>N/A</v>
      </c>
    </row>
    <row r="116" spans="11:15" ht="12.75">
      <c r="K116" s="68"/>
      <c r="L116" s="39" t="str">
        <f>Results!C124</f>
        <v>C02</v>
      </c>
      <c r="M116" s="39" t="str">
        <f>Results!B124</f>
        <v>NM_019899</v>
      </c>
      <c r="N116" s="66" t="e">
        <f>LOG(Results!H124,2)</f>
        <v>#DIV/0!</v>
      </c>
      <c r="O116" s="67" t="str">
        <f>Results!I124</f>
        <v>N/A</v>
      </c>
    </row>
    <row r="117" spans="11:15" ht="12.75">
      <c r="K117" s="68"/>
      <c r="L117" s="39" t="str">
        <f>Results!C125</f>
        <v>C03</v>
      </c>
      <c r="M117" s="39" t="str">
        <f>Results!B125</f>
        <v>NM_000250</v>
      </c>
      <c r="N117" s="66" t="e">
        <f>LOG(Results!H125,2)</f>
        <v>#DIV/0!</v>
      </c>
      <c r="O117" s="67" t="str">
        <f>Results!I125</f>
        <v>N/A</v>
      </c>
    </row>
    <row r="118" spans="11:15" ht="12.75">
      <c r="K118" s="68"/>
      <c r="L118" s="39" t="str">
        <f>Results!C126</f>
        <v>C04</v>
      </c>
      <c r="M118" s="39" t="str">
        <f>Results!B126</f>
        <v>NM_005373</v>
      </c>
      <c r="N118" s="66" t="e">
        <f>LOG(Results!H126,2)</f>
        <v>#DIV/0!</v>
      </c>
      <c r="O118" s="67" t="str">
        <f>Results!I126</f>
        <v>N/A</v>
      </c>
    </row>
    <row r="119" spans="11:15" ht="12.75">
      <c r="K119" s="68"/>
      <c r="L119" s="39" t="str">
        <f>Results!C127</f>
        <v>C05</v>
      </c>
      <c r="M119" s="39" t="str">
        <f>Results!B127</f>
        <v>NM_000245</v>
      </c>
      <c r="N119" s="66" t="e">
        <f>LOG(Results!H127,2)</f>
        <v>#DIV/0!</v>
      </c>
      <c r="O119" s="67" t="str">
        <f>Results!I127</f>
        <v>N/A</v>
      </c>
    </row>
    <row r="120" spans="11:15" ht="12.75">
      <c r="K120" s="68"/>
      <c r="L120" s="39" t="str">
        <f>Results!C128</f>
        <v>C06</v>
      </c>
      <c r="M120" s="39" t="str">
        <f>Results!B128</f>
        <v>NM_005902</v>
      </c>
      <c r="N120" s="66" t="e">
        <f>LOG(Results!H128,2)</f>
        <v>#DIV/0!</v>
      </c>
      <c r="O120" s="67" t="str">
        <f>Results!I128</f>
        <v>N/A</v>
      </c>
    </row>
    <row r="121" spans="11:15" ht="12.75">
      <c r="K121" s="68"/>
      <c r="L121" s="39" t="str">
        <f>Results!C129</f>
        <v>C07</v>
      </c>
      <c r="M121" s="39" t="str">
        <f>Results!B129</f>
        <v>NM_001003652</v>
      </c>
      <c r="N121" s="66" t="e">
        <f>LOG(Results!H129,2)</f>
        <v>#DIV/0!</v>
      </c>
      <c r="O121" s="67" t="str">
        <f>Results!I129</f>
        <v>N/A</v>
      </c>
    </row>
    <row r="122" spans="11:15" ht="12.75">
      <c r="K122" s="68"/>
      <c r="L122" s="39" t="str">
        <f>Results!C130</f>
        <v>C08</v>
      </c>
      <c r="M122" s="39" t="str">
        <f>Results!B130</f>
        <v>NM_002312</v>
      </c>
      <c r="N122" s="66" t="e">
        <f>LOG(Results!H130,2)</f>
        <v>#DIV/0!</v>
      </c>
      <c r="O122" s="67" t="str">
        <f>Results!I130</f>
        <v>N/A</v>
      </c>
    </row>
    <row r="123" spans="11:15" ht="12.75">
      <c r="K123" s="68"/>
      <c r="L123" s="39" t="str">
        <f>Results!C131</f>
        <v>C09</v>
      </c>
      <c r="M123" s="39" t="str">
        <f>Results!B131</f>
        <v>NM_013975</v>
      </c>
      <c r="N123" s="66" t="e">
        <f>LOG(Results!H131,2)</f>
        <v>#DIV/0!</v>
      </c>
      <c r="O123" s="67" t="str">
        <f>Results!I131</f>
        <v>N/A</v>
      </c>
    </row>
    <row r="124" spans="11:15" ht="12.75">
      <c r="K124" s="68"/>
      <c r="L124" s="39" t="str">
        <f>Results!C132</f>
        <v>C10</v>
      </c>
      <c r="M124" s="39" t="str">
        <f>Results!B132</f>
        <v>NM_000222</v>
      </c>
      <c r="N124" s="66" t="e">
        <f>LOG(Results!H132,2)</f>
        <v>#DIV/0!</v>
      </c>
      <c r="O124" s="67" t="str">
        <f>Results!I132</f>
        <v>N/A</v>
      </c>
    </row>
    <row r="125" spans="11:15" ht="12.75">
      <c r="K125" s="68"/>
      <c r="L125" s="39" t="str">
        <f>Results!C133</f>
        <v>C11</v>
      </c>
      <c r="M125" s="39" t="str">
        <f>Results!B133</f>
        <v>NM_004972</v>
      </c>
      <c r="N125" s="66" t="e">
        <f>LOG(Results!H133,2)</f>
        <v>#DIV/0!</v>
      </c>
      <c r="O125" s="67" t="str">
        <f>Results!I133</f>
        <v>N/A</v>
      </c>
    </row>
    <row r="126" spans="11:15" ht="12.75">
      <c r="K126" s="68"/>
      <c r="L126" s="39" t="str">
        <f>Results!C134</f>
        <v>C12</v>
      </c>
      <c r="M126" s="39" t="str">
        <f>Results!B134</f>
        <v>NM_005544</v>
      </c>
      <c r="N126" s="66" t="e">
        <f>LOG(Results!H134,2)</f>
        <v>#DIV/0!</v>
      </c>
      <c r="O126" s="67" t="str">
        <f>Results!I134</f>
        <v>N/A</v>
      </c>
    </row>
    <row r="127" spans="11:15" ht="12.75">
      <c r="K127" s="68"/>
      <c r="L127" s="39" t="str">
        <f>Results!C135</f>
        <v>D01</v>
      </c>
      <c r="M127" s="39" t="str">
        <f>Results!B135</f>
        <v>NM_000639</v>
      </c>
      <c r="N127" s="66" t="e">
        <f>LOG(Results!H135,2)</f>
        <v>#DIV/0!</v>
      </c>
      <c r="O127" s="67" t="str">
        <f>Results!I135</f>
        <v>N/A</v>
      </c>
    </row>
    <row r="128" spans="11:15" ht="12.75">
      <c r="K128" s="68"/>
      <c r="L128" s="39" t="str">
        <f>Results!C136</f>
        <v>D02</v>
      </c>
      <c r="M128" s="39" t="str">
        <f>Results!B136</f>
        <v>NM_000418</v>
      </c>
      <c r="N128" s="66" t="e">
        <f>LOG(Results!H136,2)</f>
        <v>#DIV/0!</v>
      </c>
      <c r="O128" s="67" t="str">
        <f>Results!I136</f>
        <v>N/A</v>
      </c>
    </row>
    <row r="129" spans="11:15" ht="12.75">
      <c r="K129" s="68"/>
      <c r="L129" s="39" t="str">
        <f>Results!C137</f>
        <v>D03</v>
      </c>
      <c r="M129" s="39" t="str">
        <f>Results!B137</f>
        <v>NM_000589</v>
      </c>
      <c r="N129" s="66" t="e">
        <f>LOG(Results!H137,2)</f>
        <v>#DIV/0!</v>
      </c>
      <c r="O129" s="67" t="str">
        <f>Results!I137</f>
        <v>N/A</v>
      </c>
    </row>
    <row r="130" spans="11:15" ht="12.75">
      <c r="K130" s="68"/>
      <c r="L130" s="39" t="str">
        <f>Results!C138</f>
        <v>D04</v>
      </c>
      <c r="M130" s="39" t="str">
        <f>Results!B138</f>
        <v>NM_000599</v>
      </c>
      <c r="N130" s="66" t="e">
        <f>LOG(Results!H138,2)</f>
        <v>#DIV/0!</v>
      </c>
      <c r="O130" s="67" t="str">
        <f>Results!I138</f>
        <v>N/A</v>
      </c>
    </row>
    <row r="131" spans="11:15" ht="12.75">
      <c r="K131" s="68"/>
      <c r="L131" s="39" t="str">
        <f>Results!C139</f>
        <v>D05</v>
      </c>
      <c r="M131" s="39" t="str">
        <f>Results!B139</f>
        <v>NM_000598</v>
      </c>
      <c r="N131" s="66" t="e">
        <f>LOG(Results!H139,2)</f>
        <v>#DIV/0!</v>
      </c>
      <c r="O131" s="67" t="str">
        <f>Results!I139</f>
        <v>N/A</v>
      </c>
    </row>
    <row r="132" spans="11:15" ht="12.75">
      <c r="K132" s="68"/>
      <c r="L132" s="39" t="str">
        <f>Results!C140</f>
        <v>D06</v>
      </c>
      <c r="M132" s="39" t="str">
        <f>Results!B140</f>
        <v>NM_000596</v>
      </c>
      <c r="N132" s="66" t="e">
        <f>LOG(Results!H140,2)</f>
        <v>#DIV/0!</v>
      </c>
      <c r="O132" s="67" t="str">
        <f>Results!I140</f>
        <v>N/A</v>
      </c>
    </row>
    <row r="133" spans="11:15" ht="12.75">
      <c r="K133" s="68"/>
      <c r="L133" s="39" t="str">
        <f>Results!C141</f>
        <v>D07</v>
      </c>
      <c r="M133" s="39" t="str">
        <f>Results!B141</f>
        <v>NM_000875</v>
      </c>
      <c r="N133" s="66" t="e">
        <f>LOG(Results!H141,2)</f>
        <v>#DIV/0!</v>
      </c>
      <c r="O133" s="67" t="str">
        <f>Results!I141</f>
        <v>N/A</v>
      </c>
    </row>
    <row r="134" spans="11:15" ht="12.75">
      <c r="K134" s="68"/>
      <c r="L134" s="39" t="str">
        <f>Results!C142</f>
        <v>D08</v>
      </c>
      <c r="M134" s="39" t="str">
        <f>Results!B142</f>
        <v>NM_005896</v>
      </c>
      <c r="N134" s="66" t="e">
        <f>LOG(Results!H142,2)</f>
        <v>#DIV/0!</v>
      </c>
      <c r="O134" s="67" t="str">
        <f>Results!I142</f>
        <v>N/A</v>
      </c>
    </row>
    <row r="135" spans="11:15" ht="12.75">
      <c r="K135" s="68"/>
      <c r="L135" s="39" t="str">
        <f>Results!C143</f>
        <v>D09</v>
      </c>
      <c r="M135" s="39" t="str">
        <f>Results!B143</f>
        <v>NM_001168</v>
      </c>
      <c r="N135" s="66" t="e">
        <f>LOG(Results!H143,2)</f>
        <v>#DIV/0!</v>
      </c>
      <c r="O135" s="67" t="str">
        <f>Results!I143</f>
        <v>N/A</v>
      </c>
    </row>
    <row r="136" spans="11:15" ht="12.75">
      <c r="K136" s="68"/>
      <c r="L136" s="39" t="str">
        <f>Results!C144</f>
        <v>D10</v>
      </c>
      <c r="M136" s="39" t="str">
        <f>Results!B144</f>
        <v>NM_005343</v>
      </c>
      <c r="N136" s="66" t="e">
        <f>LOG(Results!H144,2)</f>
        <v>#DIV/0!</v>
      </c>
      <c r="O136" s="67" t="str">
        <f>Results!I144</f>
        <v>N/A</v>
      </c>
    </row>
    <row r="137" spans="11:15" ht="12.75">
      <c r="K137" s="68"/>
      <c r="L137" s="39" t="str">
        <f>Results!C145</f>
        <v>D11</v>
      </c>
      <c r="M137" s="39" t="str">
        <f>Results!B145</f>
        <v>NM_002116</v>
      </c>
      <c r="N137" s="66" t="e">
        <f>LOG(Results!H145,2)</f>
        <v>#DIV/0!</v>
      </c>
      <c r="O137" s="67" t="str">
        <f>Results!I145</f>
        <v>N/A</v>
      </c>
    </row>
    <row r="138" spans="11:15" ht="12.75">
      <c r="K138" s="68"/>
      <c r="L138" s="39" t="str">
        <f>Results!C146</f>
        <v>D12</v>
      </c>
      <c r="M138" s="39" t="str">
        <f>Results!B146</f>
        <v>NM_001512</v>
      </c>
      <c r="N138" s="66" t="e">
        <f>LOG(Results!H146,2)</f>
        <v>#DIV/0!</v>
      </c>
      <c r="O138" s="67" t="str">
        <f>Results!I146</f>
        <v>N/A</v>
      </c>
    </row>
    <row r="139" spans="11:15" ht="12.75">
      <c r="K139" s="68"/>
      <c r="L139" s="39" t="str">
        <f>Results!C147</f>
        <v>E01</v>
      </c>
      <c r="M139" s="39" t="str">
        <f>Results!B147</f>
        <v>NM_000175</v>
      </c>
      <c r="N139" s="66" t="e">
        <f>LOG(Results!H147,2)</f>
        <v>#DIV/0!</v>
      </c>
      <c r="O139" s="67" t="str">
        <f>Results!I147</f>
        <v>N/A</v>
      </c>
    </row>
    <row r="140" spans="11:15" ht="12.75">
      <c r="K140" s="68"/>
      <c r="L140" s="39" t="str">
        <f>Results!C148</f>
        <v>E02</v>
      </c>
      <c r="M140" s="39" t="str">
        <f>Results!B148</f>
        <v>NM_000516</v>
      </c>
      <c r="N140" s="66" t="e">
        <f>LOG(Results!H148,2)</f>
        <v>#DIV/0!</v>
      </c>
      <c r="O140" s="67" t="str">
        <f>Results!I148</f>
        <v>N/A</v>
      </c>
    </row>
    <row r="141" spans="11:15" ht="12.75">
      <c r="K141" s="68"/>
      <c r="L141" s="39" t="str">
        <f>Results!C149</f>
        <v>E03</v>
      </c>
      <c r="M141" s="39" t="str">
        <f>Results!B149</f>
        <v>NM_002056</v>
      </c>
      <c r="N141" s="66" t="e">
        <f>LOG(Results!H149,2)</f>
        <v>#DIV/0!</v>
      </c>
      <c r="O141" s="67" t="str">
        <f>Results!I149</f>
        <v>N/A</v>
      </c>
    </row>
    <row r="142" spans="11:15" ht="12.75">
      <c r="K142" s="68"/>
      <c r="L142" s="39" t="str">
        <f>Results!C150</f>
        <v>E04</v>
      </c>
      <c r="M142" s="39" t="str">
        <f>Results!B150</f>
        <v>NM_000162</v>
      </c>
      <c r="N142" s="66" t="e">
        <f>LOG(Results!H150,2)</f>
        <v>#DIV/0!</v>
      </c>
      <c r="O142" s="67" t="str">
        <f>Results!I150</f>
        <v>N/A</v>
      </c>
    </row>
    <row r="143" spans="11:15" ht="12.75">
      <c r="K143" s="68"/>
      <c r="L143" s="39" t="str">
        <f>Results!C151</f>
        <v>E05</v>
      </c>
      <c r="M143" s="39" t="str">
        <f>Results!B151</f>
        <v>NM_012415</v>
      </c>
      <c r="N143" s="66" t="e">
        <f>LOG(Results!H151,2)</f>
        <v>#DIV/0!</v>
      </c>
      <c r="O143" s="67" t="str">
        <f>Results!I151</f>
        <v>N/A</v>
      </c>
    </row>
    <row r="144" spans="11:15" ht="12.75">
      <c r="K144" s="68"/>
      <c r="L144" s="39" t="str">
        <f>Results!C152</f>
        <v>E06</v>
      </c>
      <c r="M144" s="39" t="str">
        <f>Results!B152</f>
        <v>NM_205860</v>
      </c>
      <c r="N144" s="66" t="e">
        <f>LOG(Results!H152,2)</f>
        <v>#DIV/0!</v>
      </c>
      <c r="O144" s="67" t="str">
        <f>Results!I152</f>
        <v>N/A</v>
      </c>
    </row>
    <row r="145" spans="11:15" ht="12.75">
      <c r="K145" s="68"/>
      <c r="L145" s="39" t="str">
        <f>Results!C153</f>
        <v>E07</v>
      </c>
      <c r="M145" s="39" t="str">
        <f>Results!B153</f>
        <v>NM_004119</v>
      </c>
      <c r="N145" s="66" t="e">
        <f>LOG(Results!H153,2)</f>
        <v>#DIV/0!</v>
      </c>
      <c r="O145" s="67" t="str">
        <f>Results!I153</f>
        <v>N/A</v>
      </c>
    </row>
    <row r="146" spans="11:15" ht="12.75">
      <c r="K146" s="68"/>
      <c r="L146" s="39" t="str">
        <f>Results!C154</f>
        <v>E08</v>
      </c>
      <c r="M146" s="39" t="str">
        <f>Results!B154</f>
        <v>NM_000142</v>
      </c>
      <c r="N146" s="66" t="e">
        <f>LOG(Results!H154,2)</f>
        <v>#DIV/0!</v>
      </c>
      <c r="O146" s="67" t="str">
        <f>Results!I154</f>
        <v>N/A</v>
      </c>
    </row>
    <row r="147" spans="11:15" ht="12.75">
      <c r="K147" s="68"/>
      <c r="L147" s="39" t="str">
        <f>Results!C155</f>
        <v>E09</v>
      </c>
      <c r="M147" s="39" t="str">
        <f>Results!B155</f>
        <v>NM_022725</v>
      </c>
      <c r="N147" s="66" t="e">
        <f>LOG(Results!H155,2)</f>
        <v>#DIV/0!</v>
      </c>
      <c r="O147" s="67" t="str">
        <f>Results!I155</f>
        <v>N/A</v>
      </c>
    </row>
    <row r="148" spans="11:15" ht="12.75">
      <c r="K148" s="68"/>
      <c r="L148" s="39" t="str">
        <f>Results!C156</f>
        <v>E10</v>
      </c>
      <c r="M148" s="39" t="str">
        <f>Results!B156</f>
        <v>NM_000690</v>
      </c>
      <c r="N148" s="66" t="e">
        <f>LOG(Results!H156,2)</f>
        <v>#DIV/0!</v>
      </c>
      <c r="O148" s="67" t="str">
        <f>Results!I156</f>
        <v>N/A</v>
      </c>
    </row>
    <row r="149" spans="11:15" ht="12.75">
      <c r="K149" s="68"/>
      <c r="L149" s="39" t="str">
        <f>Results!C157</f>
        <v>E11</v>
      </c>
      <c r="M149" s="39" t="str">
        <f>Results!B157</f>
        <v>NM_001018115</v>
      </c>
      <c r="N149" s="66" t="e">
        <f>LOG(Results!H157,2)</f>
        <v>#DIV/0!</v>
      </c>
      <c r="O149" s="67" t="str">
        <f>Results!I157</f>
        <v>N/A</v>
      </c>
    </row>
    <row r="150" spans="11:15" ht="12.75">
      <c r="K150" s="68"/>
      <c r="L150" s="39" t="str">
        <f>Results!C158</f>
        <v>E12</v>
      </c>
      <c r="M150" s="39" t="str">
        <f>Results!B158</f>
        <v>NM_000135</v>
      </c>
      <c r="N150" s="66" t="e">
        <f>LOG(Results!H158,2)</f>
        <v>#DIV/0!</v>
      </c>
      <c r="O150" s="67" t="str">
        <f>Results!I158</f>
        <v>N/A</v>
      </c>
    </row>
    <row r="151" spans="11:15" ht="12.75">
      <c r="K151" s="68"/>
      <c r="L151" s="39" t="str">
        <f>Results!C159</f>
        <v>F01</v>
      </c>
      <c r="M151" s="39" t="str">
        <f>Results!B159</f>
        <v>NM_005236</v>
      </c>
      <c r="N151" s="66" t="e">
        <f>LOG(Results!H159,2)</f>
        <v>#DIV/0!</v>
      </c>
      <c r="O151" s="67" t="str">
        <f>Results!I159</f>
        <v>N/A</v>
      </c>
    </row>
    <row r="152" spans="11:15" ht="12.75">
      <c r="K152" s="68"/>
      <c r="L152" s="39" t="str">
        <f>Results!C160</f>
        <v>F02</v>
      </c>
      <c r="M152" s="39" t="str">
        <f>Results!B160</f>
        <v>NM_005233</v>
      </c>
      <c r="N152" s="66" t="e">
        <f>LOG(Results!H160,2)</f>
        <v>#DIV/0!</v>
      </c>
      <c r="O152" s="67" t="str">
        <f>Results!I160</f>
        <v>N/A</v>
      </c>
    </row>
    <row r="153" spans="11:15" ht="12.75">
      <c r="K153" s="68"/>
      <c r="L153" s="39" t="str">
        <f>Results!C161</f>
        <v>F03</v>
      </c>
      <c r="M153" s="39" t="str">
        <f>Results!B161</f>
        <v>NM_001963</v>
      </c>
      <c r="N153" s="66" t="e">
        <f>LOG(Results!H161,2)</f>
        <v>#DIV/0!</v>
      </c>
      <c r="O153" s="67" t="str">
        <f>Results!I161</f>
        <v>N/A</v>
      </c>
    </row>
    <row r="154" spans="11:15" ht="12.75">
      <c r="K154" s="68"/>
      <c r="L154" s="39" t="str">
        <f>Results!C162</f>
        <v>F04</v>
      </c>
      <c r="M154" s="39" t="str">
        <f>Results!B162</f>
        <v>NM_000110</v>
      </c>
      <c r="N154" s="66" t="e">
        <f>LOG(Results!H162,2)</f>
        <v>#DIV/0!</v>
      </c>
      <c r="O154" s="67" t="str">
        <f>Results!I162</f>
        <v>N/A</v>
      </c>
    </row>
    <row r="155" spans="11:15" ht="12.75">
      <c r="K155" s="68"/>
      <c r="L155" s="39" t="str">
        <f>Results!C163</f>
        <v>F05</v>
      </c>
      <c r="M155" s="39" t="str">
        <f>Results!B163</f>
        <v>NM_001039350</v>
      </c>
      <c r="N155" s="66" t="e">
        <f>LOG(Results!H163,2)</f>
        <v>#DIV/0!</v>
      </c>
      <c r="O155" s="67" t="str">
        <f>Results!I163</f>
        <v>N/A</v>
      </c>
    </row>
    <row r="156" spans="11:15" ht="12.75">
      <c r="K156" s="68"/>
      <c r="L156" s="39" t="str">
        <f>Results!C164</f>
        <v>F06</v>
      </c>
      <c r="M156" s="39" t="str">
        <f>Results!B164</f>
        <v>NM_000102</v>
      </c>
      <c r="N156" s="66" t="e">
        <f>LOG(Results!H164,2)</f>
        <v>#DIV/0!</v>
      </c>
      <c r="O156" s="67" t="str">
        <f>Results!I164</f>
        <v>N/A</v>
      </c>
    </row>
    <row r="157" spans="11:15" ht="12.75">
      <c r="K157" s="68"/>
      <c r="L157" s="39" t="str">
        <f>Results!C165</f>
        <v>F07</v>
      </c>
      <c r="M157" s="39" t="str">
        <f>Results!B165</f>
        <v>NM_000773</v>
      </c>
      <c r="N157" s="66" t="e">
        <f>LOG(Results!H165,2)</f>
        <v>#DIV/0!</v>
      </c>
      <c r="O157" s="67" t="str">
        <f>Results!I165</f>
        <v>N/A</v>
      </c>
    </row>
    <row r="158" spans="11:15" ht="12.75">
      <c r="K158" s="68"/>
      <c r="L158" s="39" t="str">
        <f>Results!C166</f>
        <v>F08</v>
      </c>
      <c r="M158" s="39" t="str">
        <f>Results!B166</f>
        <v>NM_000766</v>
      </c>
      <c r="N158" s="66" t="e">
        <f>LOG(Results!H166,2)</f>
        <v>#DIV/0!</v>
      </c>
      <c r="O158" s="67" t="str">
        <f>Results!I166</f>
        <v>N/A</v>
      </c>
    </row>
    <row r="159" spans="11:15" ht="12.75">
      <c r="K159" s="68"/>
      <c r="L159" s="39" t="str">
        <f>Results!C167</f>
        <v>F09</v>
      </c>
      <c r="M159" s="39" t="str">
        <f>Results!B167</f>
        <v>NM_001904</v>
      </c>
      <c r="N159" s="66" t="e">
        <f>LOG(Results!H167,2)</f>
        <v>#DIV/0!</v>
      </c>
      <c r="O159" s="67" t="str">
        <f>Results!I167</f>
        <v>N/A</v>
      </c>
    </row>
    <row r="160" spans="11:15" ht="12.75">
      <c r="K160" s="68"/>
      <c r="L160" s="39" t="str">
        <f>Results!C168</f>
        <v>F10</v>
      </c>
      <c r="M160" s="39" t="str">
        <f>Results!B168</f>
        <v>NM_005211</v>
      </c>
      <c r="N160" s="66" t="e">
        <f>LOG(Results!H168,2)</f>
        <v>#DIV/0!</v>
      </c>
      <c r="O160" s="67" t="str">
        <f>Results!I168</f>
        <v>N/A</v>
      </c>
    </row>
    <row r="161" spans="11:15" ht="12.75">
      <c r="K161" s="68"/>
      <c r="L161" s="39" t="str">
        <f>Results!C169</f>
        <v>F11</v>
      </c>
      <c r="M161" s="39" t="str">
        <f>Results!B169</f>
        <v>NM_000669</v>
      </c>
      <c r="N161" s="66" t="e">
        <f>LOG(Results!H169,2)</f>
        <v>#DIV/0!</v>
      </c>
      <c r="O161" s="67" t="str">
        <f>Results!I169</f>
        <v>N/A</v>
      </c>
    </row>
    <row r="162" spans="11:15" ht="12.75">
      <c r="K162" s="68"/>
      <c r="L162" s="39" t="str">
        <f>Results!C170</f>
        <v>F12</v>
      </c>
      <c r="M162" s="39" t="str">
        <f>Results!B170</f>
        <v>NM_000668</v>
      </c>
      <c r="N162" s="66" t="e">
        <f>LOG(Results!H170,2)</f>
        <v>#DIV/0!</v>
      </c>
      <c r="O162" s="67" t="str">
        <f>Results!I170</f>
        <v>N/A</v>
      </c>
    </row>
    <row r="163" spans="11:15" ht="12.75">
      <c r="K163" s="68"/>
      <c r="L163" s="39" t="str">
        <f>Results!C171</f>
        <v>G01</v>
      </c>
      <c r="M163" s="39" t="str">
        <f>Results!B171</f>
        <v>NM_000579</v>
      </c>
      <c r="N163" s="66" t="e">
        <f>LOG(Results!H171,2)</f>
        <v>#DIV/0!</v>
      </c>
      <c r="O163" s="67" t="str">
        <f>Results!I171</f>
        <v>N/A</v>
      </c>
    </row>
    <row r="164" spans="11:15" ht="12.75">
      <c r="K164" s="68"/>
      <c r="L164" s="39" t="str">
        <f>Results!C172</f>
        <v>G02</v>
      </c>
      <c r="M164" s="39" t="str">
        <f>Results!B172</f>
        <v>NM_007249</v>
      </c>
      <c r="N164" s="66" t="e">
        <f>LOG(Results!H172,2)</f>
        <v>#DIV/0!</v>
      </c>
      <c r="O164" s="67" t="str">
        <f>Results!I172</f>
        <v>N/A</v>
      </c>
    </row>
    <row r="165" spans="11:15" ht="12.75">
      <c r="K165" s="68"/>
      <c r="L165" s="39" t="str">
        <f>Results!C173</f>
        <v>G03</v>
      </c>
      <c r="M165" s="39" t="str">
        <f>Results!B173</f>
        <v>NM_032166</v>
      </c>
      <c r="N165" s="66" t="e">
        <f>LOG(Results!H173,2)</f>
        <v>#DIV/0!</v>
      </c>
      <c r="O165" s="67" t="str">
        <f>Results!I173</f>
        <v>N/A</v>
      </c>
    </row>
    <row r="166" spans="11:15" ht="12.75">
      <c r="K166" s="68"/>
      <c r="L166" s="39" t="str">
        <f>Results!C174</f>
        <v>G04</v>
      </c>
      <c r="M166" s="39" t="str">
        <f>Results!B174</f>
        <v>NM_007050</v>
      </c>
      <c r="N166" s="66" t="e">
        <f>LOG(Results!H174,2)</f>
        <v>#DIV/0!</v>
      </c>
      <c r="O166" s="67" t="str">
        <f>Results!I174</f>
        <v>N/A</v>
      </c>
    </row>
    <row r="167" spans="11:15" ht="12.75">
      <c r="K167" s="68"/>
      <c r="L167" s="39" t="str">
        <f>Results!C175</f>
        <v>G05</v>
      </c>
      <c r="M167" s="39" t="str">
        <f>Results!B175</f>
        <v>NM_007027</v>
      </c>
      <c r="N167" s="66" t="e">
        <f>LOG(Results!H175,2)</f>
        <v>#DIV/0!</v>
      </c>
      <c r="O167" s="67" t="str">
        <f>Results!I175</f>
        <v>N/A</v>
      </c>
    </row>
    <row r="168" spans="11:15" ht="12.75">
      <c r="K168" s="68"/>
      <c r="L168" s="39" t="str">
        <f>Results!C176</f>
        <v>G06</v>
      </c>
      <c r="M168" s="39" t="str">
        <f>Results!B176</f>
        <v>NM_006409</v>
      </c>
      <c r="N168" s="66" t="e">
        <f>LOG(Results!H176,2)</f>
        <v>#DIV/0!</v>
      </c>
      <c r="O168" s="67" t="str">
        <f>Results!I176</f>
        <v>N/A</v>
      </c>
    </row>
    <row r="169" spans="11:15" ht="12.75">
      <c r="K169" s="68"/>
      <c r="L169" s="39" t="str">
        <f>Results!C177</f>
        <v>G07</v>
      </c>
      <c r="M169" s="39" t="str">
        <f>Results!B177</f>
        <v>NM_004364</v>
      </c>
      <c r="N169" s="66" t="e">
        <f>LOG(Results!H177,2)</f>
        <v>#DIV/0!</v>
      </c>
      <c r="O169" s="67" t="str">
        <f>Results!I177</f>
        <v>N/A</v>
      </c>
    </row>
    <row r="170" spans="11:15" ht="12.75">
      <c r="K170" s="68"/>
      <c r="L170" s="39" t="str">
        <f>Results!C178</f>
        <v>G08</v>
      </c>
      <c r="M170" s="39" t="str">
        <f>Results!B178</f>
        <v>NM_000075</v>
      </c>
      <c r="N170" s="66" t="e">
        <f>LOG(Results!H178,2)</f>
        <v>#DIV/0!</v>
      </c>
      <c r="O170" s="67" t="str">
        <f>Results!I178</f>
        <v>N/A</v>
      </c>
    </row>
    <row r="171" spans="11:15" ht="12.75">
      <c r="K171" s="68"/>
      <c r="L171" s="39" t="str">
        <f>Results!C179</f>
        <v>G09</v>
      </c>
      <c r="M171" s="39" t="str">
        <f>Results!B179</f>
        <v>NM_005732</v>
      </c>
      <c r="N171" s="66" t="e">
        <f>LOG(Results!H179,2)</f>
        <v>#DIV/0!</v>
      </c>
      <c r="O171" s="67" t="str">
        <f>Results!I179</f>
        <v>N/A</v>
      </c>
    </row>
    <row r="172" spans="11:15" ht="12.75">
      <c r="K172" s="68"/>
      <c r="L172" s="39" t="str">
        <f>Results!C180</f>
        <v>G10</v>
      </c>
      <c r="M172" s="39" t="str">
        <f>Results!B180</f>
        <v>NM_005688</v>
      </c>
      <c r="N172" s="66" t="e">
        <f>LOG(Results!H180,2)</f>
        <v>#DIV/0!</v>
      </c>
      <c r="O172" s="67" t="str">
        <f>Results!I180</f>
        <v>N/A</v>
      </c>
    </row>
    <row r="173" spans="11:15" ht="12.75">
      <c r="K173" s="68"/>
      <c r="L173" s="39" t="str">
        <f>Results!C181</f>
        <v>G11</v>
      </c>
      <c r="M173" s="39" t="str">
        <f>Results!B181</f>
        <v>NM_021027</v>
      </c>
      <c r="N173" s="66" t="e">
        <f>LOG(Results!H181,2)</f>
        <v>#DIV/0!</v>
      </c>
      <c r="O173" s="67" t="str">
        <f>Results!I181</f>
        <v>N/A</v>
      </c>
    </row>
    <row r="174" spans="11:15" ht="12.75">
      <c r="K174" s="68"/>
      <c r="L174" s="39" t="str">
        <f>Results!C182</f>
        <v>G12</v>
      </c>
      <c r="M174" s="39" t="str">
        <f>Results!B182</f>
        <v>NM_001522</v>
      </c>
      <c r="N174" s="66" t="e">
        <f>LOG(Results!H182,2)</f>
        <v>#DIV/0!</v>
      </c>
      <c r="O174" s="67"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tabSelected="1" workbookViewId="0" topLeftCell="A1">
      <pane xSplit="3" ySplit="3" topLeftCell="D187"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702</v>
      </c>
      <c r="B1" s="6">
        <v>35</v>
      </c>
      <c r="C1" s="7"/>
      <c r="D1" s="8" t="str">
        <f>CONCATENATE("&gt;",B1," and (N/A or blank) to ",B1)</f>
        <v>&gt;35 and (N/A or blank) to 35</v>
      </c>
      <c r="E1" s="9"/>
      <c r="F1" s="9"/>
      <c r="G1" s="9"/>
      <c r="H1" s="9"/>
      <c r="I1" s="9"/>
      <c r="J1" s="9"/>
      <c r="K1" s="9"/>
      <c r="L1" s="9"/>
      <c r="M1" s="9"/>
      <c r="N1" s="19"/>
      <c r="O1" s="19"/>
      <c r="P1" s="8" t="str">
        <f>CONCATENATE("&gt;",B1," and (N/A or blank) to ",B1)</f>
        <v>&gt;35 and (N/A or blank) to 35</v>
      </c>
      <c r="Q1" s="20"/>
      <c r="R1" s="20"/>
      <c r="S1" s="20"/>
      <c r="T1" s="20"/>
      <c r="U1" s="20"/>
      <c r="V1" s="20"/>
      <c r="W1" s="20"/>
      <c r="X1" s="20"/>
      <c r="Y1" s="20"/>
      <c r="Z1" s="12" t="s">
        <v>703</v>
      </c>
      <c r="AA1" s="21"/>
      <c r="AB1" s="21"/>
      <c r="AC1" s="21"/>
      <c r="AD1" s="21"/>
      <c r="AE1" s="21"/>
      <c r="AF1" s="21"/>
      <c r="AG1" s="21"/>
      <c r="AH1" s="21"/>
      <c r="AI1" s="21"/>
      <c r="AJ1" s="12" t="s">
        <v>703</v>
      </c>
      <c r="AK1" s="21"/>
      <c r="AL1" s="21"/>
      <c r="AM1" s="21"/>
      <c r="AN1" s="21"/>
      <c r="AO1" s="21"/>
      <c r="AP1" s="21"/>
      <c r="AQ1" s="21"/>
      <c r="AR1" s="21"/>
      <c r="AS1" s="30"/>
      <c r="AT1" s="31" t="s">
        <v>704</v>
      </c>
      <c r="AU1" s="32"/>
      <c r="AV1" s="32"/>
      <c r="AW1" s="32"/>
      <c r="AX1" s="32"/>
      <c r="AY1" s="32"/>
      <c r="AZ1" s="32"/>
      <c r="BA1" s="32"/>
      <c r="BB1" s="32"/>
      <c r="BC1" s="32"/>
      <c r="BD1" s="31" t="s">
        <v>704</v>
      </c>
      <c r="BE1" s="32"/>
      <c r="BF1" s="32"/>
      <c r="BG1" s="32"/>
      <c r="BH1" s="32"/>
      <c r="BI1" s="32"/>
      <c r="BJ1" s="32"/>
      <c r="BK1" s="32"/>
      <c r="BL1" s="32"/>
      <c r="BM1" s="32"/>
      <c r="BN1" s="37"/>
      <c r="BO1" s="37"/>
      <c r="BP1" s="31" t="s">
        <v>705</v>
      </c>
      <c r="BQ1" s="32"/>
      <c r="BR1" s="32"/>
      <c r="BS1" s="32"/>
      <c r="BT1" s="32"/>
      <c r="BU1" s="32"/>
      <c r="BV1" s="32"/>
      <c r="BW1" s="32"/>
      <c r="BX1" s="32"/>
      <c r="BY1" s="32"/>
      <c r="BZ1" s="31" t="s">
        <v>705</v>
      </c>
      <c r="CA1" s="32"/>
      <c r="CB1" s="32"/>
      <c r="CC1" s="32"/>
      <c r="CD1" s="32"/>
      <c r="CE1" s="32"/>
      <c r="CF1" s="32"/>
      <c r="CG1" s="32"/>
      <c r="CH1" s="32"/>
      <c r="CI1" s="32"/>
    </row>
    <row r="2" spans="1:87" ht="12.75" customHeight="1">
      <c r="A2" s="10" t="s">
        <v>3</v>
      </c>
      <c r="B2" s="11" t="s">
        <v>6</v>
      </c>
      <c r="C2" s="12" t="s">
        <v>631</v>
      </c>
      <c r="D2" s="8" t="str">
        <f>BN3</f>
        <v>Test Sample</v>
      </c>
      <c r="E2" s="8"/>
      <c r="F2" s="8"/>
      <c r="G2" s="8"/>
      <c r="H2" s="8"/>
      <c r="I2" s="8"/>
      <c r="J2" s="8"/>
      <c r="K2" s="8"/>
      <c r="L2" s="8"/>
      <c r="M2" s="8"/>
      <c r="N2" s="12" t="s">
        <v>706</v>
      </c>
      <c r="O2" s="12" t="s">
        <v>631</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707</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3"/>
      <c r="C3" s="12"/>
      <c r="D3" s="14" t="s">
        <v>636</v>
      </c>
      <c r="E3" s="14" t="s">
        <v>637</v>
      </c>
      <c r="F3" s="14" t="s">
        <v>638</v>
      </c>
      <c r="G3" s="14" t="s">
        <v>639</v>
      </c>
      <c r="H3" s="14" t="s">
        <v>640</v>
      </c>
      <c r="I3" s="14" t="s">
        <v>641</v>
      </c>
      <c r="J3" s="14" t="s">
        <v>642</v>
      </c>
      <c r="K3" s="14" t="s">
        <v>643</v>
      </c>
      <c r="L3" s="14" t="s">
        <v>644</v>
      </c>
      <c r="M3" s="14" t="s">
        <v>645</v>
      </c>
      <c r="N3" s="12"/>
      <c r="O3" s="12"/>
      <c r="P3" s="14" t="s">
        <v>636</v>
      </c>
      <c r="Q3" s="14" t="s">
        <v>637</v>
      </c>
      <c r="R3" s="14" t="s">
        <v>638</v>
      </c>
      <c r="S3" s="14" t="s">
        <v>639</v>
      </c>
      <c r="T3" s="14" t="s">
        <v>640</v>
      </c>
      <c r="U3" s="14" t="s">
        <v>641</v>
      </c>
      <c r="V3" s="14" t="s">
        <v>642</v>
      </c>
      <c r="W3" s="14" t="s">
        <v>643</v>
      </c>
      <c r="X3" s="14" t="s">
        <v>644</v>
      </c>
      <c r="Y3" s="14" t="s">
        <v>645</v>
      </c>
      <c r="Z3" s="14" t="s">
        <v>636</v>
      </c>
      <c r="AA3" s="14" t="s">
        <v>637</v>
      </c>
      <c r="AB3" s="14" t="s">
        <v>638</v>
      </c>
      <c r="AC3" s="14" t="s">
        <v>639</v>
      </c>
      <c r="AD3" s="14" t="s">
        <v>640</v>
      </c>
      <c r="AE3" s="14" t="s">
        <v>641</v>
      </c>
      <c r="AF3" s="14" t="s">
        <v>642</v>
      </c>
      <c r="AG3" s="14" t="s">
        <v>643</v>
      </c>
      <c r="AH3" s="14" t="s">
        <v>644</v>
      </c>
      <c r="AI3" s="14" t="s">
        <v>645</v>
      </c>
      <c r="AJ3" s="14" t="s">
        <v>636</v>
      </c>
      <c r="AK3" s="14" t="s">
        <v>637</v>
      </c>
      <c r="AL3" s="14" t="s">
        <v>638</v>
      </c>
      <c r="AM3" s="14" t="s">
        <v>639</v>
      </c>
      <c r="AN3" s="14" t="s">
        <v>640</v>
      </c>
      <c r="AO3" s="14" t="s">
        <v>641</v>
      </c>
      <c r="AP3" s="14" t="s">
        <v>642</v>
      </c>
      <c r="AQ3" s="14" t="s">
        <v>643</v>
      </c>
      <c r="AR3" s="14" t="s">
        <v>644</v>
      </c>
      <c r="AS3" s="34" t="s">
        <v>645</v>
      </c>
      <c r="AT3" s="35" t="s">
        <v>636</v>
      </c>
      <c r="AU3" s="35" t="s">
        <v>637</v>
      </c>
      <c r="AV3" s="35" t="s">
        <v>638</v>
      </c>
      <c r="AW3" s="35" t="s">
        <v>639</v>
      </c>
      <c r="AX3" s="35" t="s">
        <v>640</v>
      </c>
      <c r="AY3" s="35" t="s">
        <v>641</v>
      </c>
      <c r="AZ3" s="35" t="s">
        <v>642</v>
      </c>
      <c r="BA3" s="35" t="s">
        <v>643</v>
      </c>
      <c r="BB3" s="35" t="s">
        <v>644</v>
      </c>
      <c r="BC3" s="35" t="s">
        <v>645</v>
      </c>
      <c r="BD3" s="35" t="s">
        <v>636</v>
      </c>
      <c r="BE3" s="35" t="s">
        <v>637</v>
      </c>
      <c r="BF3" s="35" t="s">
        <v>638</v>
      </c>
      <c r="BG3" s="35" t="s">
        <v>639</v>
      </c>
      <c r="BH3" s="35" t="s">
        <v>640</v>
      </c>
      <c r="BI3" s="35" t="s">
        <v>641</v>
      </c>
      <c r="BJ3" s="35" t="s">
        <v>642</v>
      </c>
      <c r="BK3" s="35" t="s">
        <v>643</v>
      </c>
      <c r="BL3" s="35" t="s">
        <v>644</v>
      </c>
      <c r="BM3" s="35" t="s">
        <v>645</v>
      </c>
      <c r="BN3" s="31" t="str">
        <f>Results!D2</f>
        <v>Test Sample</v>
      </c>
      <c r="BO3" s="31" t="str">
        <f>Results!E2</f>
        <v>Control Sample</v>
      </c>
      <c r="BP3" s="35" t="s">
        <v>636</v>
      </c>
      <c r="BQ3" s="35" t="s">
        <v>637</v>
      </c>
      <c r="BR3" s="35" t="s">
        <v>638</v>
      </c>
      <c r="BS3" s="35" t="s">
        <v>639</v>
      </c>
      <c r="BT3" s="35" t="s">
        <v>640</v>
      </c>
      <c r="BU3" s="35" t="s">
        <v>641</v>
      </c>
      <c r="BV3" s="35" t="s">
        <v>642</v>
      </c>
      <c r="BW3" s="35" t="s">
        <v>643</v>
      </c>
      <c r="BX3" s="35" t="s">
        <v>644</v>
      </c>
      <c r="BY3" s="35" t="s">
        <v>645</v>
      </c>
      <c r="BZ3" s="35" t="s">
        <v>636</v>
      </c>
      <c r="CA3" s="35" t="s">
        <v>637</v>
      </c>
      <c r="CB3" s="35" t="s">
        <v>638</v>
      </c>
      <c r="CC3" s="35" t="s">
        <v>639</v>
      </c>
      <c r="CD3" s="35" t="s">
        <v>640</v>
      </c>
      <c r="CE3" s="35" t="s">
        <v>641</v>
      </c>
      <c r="CF3" s="35" t="s">
        <v>642</v>
      </c>
      <c r="CG3" s="35" t="s">
        <v>643</v>
      </c>
      <c r="CH3" s="35" t="s">
        <v>644</v>
      </c>
      <c r="CI3" s="35" t="s">
        <v>645</v>
      </c>
    </row>
    <row r="4" spans="1:87" ht="12.75">
      <c r="A4" s="15" t="s">
        <v>8</v>
      </c>
      <c r="B4" s="16" t="str">
        <f>IF('Gene Table'!D3="","",'Gene Table'!D3)</f>
        <v>NM_004985</v>
      </c>
      <c r="C4" s="16" t="s">
        <v>9</v>
      </c>
      <c r="D4" s="17" t="str">
        <f>IF(SUM('Test Sample Data'!D$3:D$98)&gt;10,IF(AND(ISNUMBER('Test Sample Data'!D3),'Test Sample Data'!D3&lt;$B$1,'Test Sample Data'!D3&gt;0),'Test Sample Data'!D3,$B$1),"")</f>
        <v/>
      </c>
      <c r="E4" s="17" t="str">
        <f>IF(SUM('Test Sample Data'!E$3:E$98)&gt;10,IF(AND(ISNUMBER('Test Sample Data'!E3),'Test Sample Data'!E3&lt;$B$1,'Test Sample Data'!E3&gt;0),'Test Sample Data'!E3,$B$1),"")</f>
        <v/>
      </c>
      <c r="F4" s="17" t="str">
        <f>IF(SUM('Test Sample Data'!F$3:F$98)&gt;10,IF(AND(ISNUMBER('Test Sample Data'!F3),'Test Sample Data'!F3&lt;$B$1,'Test Sample Data'!F3&gt;0),'Test Sample Data'!F3,$B$1),"")</f>
        <v/>
      </c>
      <c r="G4" s="17" t="str">
        <f>IF(SUM('Test Sample Data'!G$3:G$98)&gt;10,IF(AND(ISNUMBER('Test Sample Data'!G3),'Test Sample Data'!G3&lt;$B$1,'Test Sample Data'!G3&gt;0),'Test Sample Data'!G3,$B$1),"")</f>
        <v/>
      </c>
      <c r="H4" s="17" t="str">
        <f>IF(SUM('Test Sample Data'!H$3:H$98)&gt;10,IF(AND(ISNUMBER('Test Sample Data'!H3),'Test Sample Data'!H3&lt;$B$1,'Test Sample Data'!H3&gt;0),'Test Sample Data'!H3,$B$1),"")</f>
        <v/>
      </c>
      <c r="I4" s="17" t="str">
        <f>IF(SUM('Test Sample Data'!I$3:I$98)&gt;10,IF(AND(ISNUMBER('Test Sample Data'!I3),'Test Sample Data'!I3&lt;$B$1,'Test Sample Data'!I3&gt;0),'Test Sample Data'!I3,$B$1),"")</f>
        <v/>
      </c>
      <c r="J4" s="17" t="str">
        <f>IF(SUM('Test Sample Data'!J$3:J$98)&gt;10,IF(AND(ISNUMBER('Test Sample Data'!J3),'Test Sample Data'!J3&lt;$B$1,'Test Sample Data'!J3&gt;0),'Test Sample Data'!J3,$B$1),"")</f>
        <v/>
      </c>
      <c r="K4" s="17" t="str">
        <f>IF(SUM('Test Sample Data'!K$3:K$98)&gt;10,IF(AND(ISNUMBER('Test Sample Data'!K3),'Test Sample Data'!K3&lt;$B$1,'Test Sample Data'!K3&gt;0),'Test Sample Data'!K3,$B$1),"")</f>
        <v/>
      </c>
      <c r="L4" s="17" t="str">
        <f>IF(SUM('Test Sample Data'!L$3:L$98)&gt;10,IF(AND(ISNUMBER('Test Sample Data'!L3),'Test Sample Data'!L3&lt;$B$1,'Test Sample Data'!L3&gt;0),'Test Sample Data'!L3,$B$1),"")</f>
        <v/>
      </c>
      <c r="M4" s="17" t="str">
        <f>IF(SUM('Test Sample Data'!M$3:M$98)&gt;10,IF(AND(ISNUMBER('Test Sample Data'!M3),'Test Sample Data'!M3&lt;$B$1,'Test Sample Data'!M3&gt;0),'Test Sample Data'!M3,$B$1),"")</f>
        <v/>
      </c>
      <c r="N4" s="17" t="str">
        <f>'Gene Table'!D3</f>
        <v>NM_004985</v>
      </c>
      <c r="O4" s="16" t="s">
        <v>9</v>
      </c>
      <c r="P4" s="17" t="str">
        <f>IF(SUM('Control Sample Data'!D$3:D$98)&gt;10,IF(AND(ISNUMBER('Control Sample Data'!D3),'Control Sample Data'!D3&lt;$B$1,'Control Sample Data'!D3&gt;0),'Control Sample Data'!D3,$B$1),"")</f>
        <v/>
      </c>
      <c r="Q4" s="17" t="str">
        <f>IF(SUM('Control Sample Data'!E$3:E$98)&gt;10,IF(AND(ISNUMBER('Control Sample Data'!E3),'Control Sample Data'!E3&lt;$B$1,'Control Sample Data'!E3&gt;0),'Control Sample Data'!E3,$B$1),"")</f>
        <v/>
      </c>
      <c r="R4" s="17" t="str">
        <f>IF(SUM('Control Sample Data'!F$3:F$98)&gt;10,IF(AND(ISNUMBER('Control Sample Data'!F3),'Control Sample Data'!F3&lt;$B$1,'Control Sample Data'!F3&gt;0),'Control Sample Data'!F3,$B$1),"")</f>
        <v/>
      </c>
      <c r="S4" s="17" t="str">
        <f>IF(SUM('Control Sample Data'!G$3:G$98)&gt;10,IF(AND(ISNUMBER('Control Sample Data'!G3),'Control Sample Data'!G3&lt;$B$1,'Control Sample Data'!G3&gt;0),'Control Sample Data'!G3,$B$1),"")</f>
        <v/>
      </c>
      <c r="T4" s="17" t="str">
        <f>IF(SUM('Control Sample Data'!H$3:H$98)&gt;10,IF(AND(ISNUMBER('Control Sample Data'!H3),'Control Sample Data'!H3&lt;$B$1,'Control Sample Data'!H3&gt;0),'Control Sample Data'!H3,$B$1),"")</f>
        <v/>
      </c>
      <c r="U4" s="17" t="str">
        <f>IF(SUM('Control Sample Data'!I$3:I$98)&gt;10,IF(AND(ISNUMBER('Control Sample Data'!I3),'Control Sample Data'!I3&lt;$B$1,'Control Sample Data'!I3&gt;0),'Control Sample Data'!I3,$B$1),"")</f>
        <v/>
      </c>
      <c r="V4" s="17" t="str">
        <f>IF(SUM('Control Sample Data'!J$3:J$98)&gt;10,IF(AND(ISNUMBER('Control Sample Data'!J3),'Control Sample Data'!J3&lt;$B$1,'Control Sample Data'!J3&gt;0),'Control Sample Data'!J3,$B$1),"")</f>
        <v/>
      </c>
      <c r="W4" s="17" t="str">
        <f>IF(SUM('Control Sample Data'!K$3:K$98)&gt;10,IF(AND(ISNUMBER('Control Sample Data'!K3),'Control Sample Data'!K3&lt;$B$1,'Control Sample Data'!K3&gt;0),'Control Sample Data'!K3,$B$1),"")</f>
        <v/>
      </c>
      <c r="X4" s="17" t="str">
        <f>IF(SUM('Control Sample Data'!L$3:L$98)&gt;10,IF(AND(ISNUMBER('Control Sample Data'!L3),'Control Sample Data'!L3&lt;$B$1,'Control Sample Data'!L3&gt;0),'Control Sample Data'!L3,$B$1),"")</f>
        <v/>
      </c>
      <c r="Y4" s="17"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8"/>
      <c r="B5" s="16" t="str">
        <f>IF('Gene Table'!D4="","",'Gene Table'!D4)</f>
        <v>NM_000059</v>
      </c>
      <c r="C5" s="16" t="s">
        <v>13</v>
      </c>
      <c r="D5" s="17" t="str">
        <f>IF(SUM('Test Sample Data'!D$3:D$98)&gt;10,IF(AND(ISNUMBER('Test Sample Data'!D4),'Test Sample Data'!D4&lt;$B$1,'Test Sample Data'!D4&gt;0),'Test Sample Data'!D4,$B$1),"")</f>
        <v/>
      </c>
      <c r="E5" s="17" t="str">
        <f>IF(SUM('Test Sample Data'!E$3:E$98)&gt;10,IF(AND(ISNUMBER('Test Sample Data'!E4),'Test Sample Data'!E4&lt;$B$1,'Test Sample Data'!E4&gt;0),'Test Sample Data'!E4,$B$1),"")</f>
        <v/>
      </c>
      <c r="F5" s="17" t="str">
        <f>IF(SUM('Test Sample Data'!F$3:F$98)&gt;10,IF(AND(ISNUMBER('Test Sample Data'!F4),'Test Sample Data'!F4&lt;$B$1,'Test Sample Data'!F4&gt;0),'Test Sample Data'!F4,$B$1),"")</f>
        <v/>
      </c>
      <c r="G5" s="17" t="str">
        <f>IF(SUM('Test Sample Data'!G$3:G$98)&gt;10,IF(AND(ISNUMBER('Test Sample Data'!G4),'Test Sample Data'!G4&lt;$B$1,'Test Sample Data'!G4&gt;0),'Test Sample Data'!G4,$B$1),"")</f>
        <v/>
      </c>
      <c r="H5" s="17" t="str">
        <f>IF(SUM('Test Sample Data'!H$3:H$98)&gt;10,IF(AND(ISNUMBER('Test Sample Data'!H4),'Test Sample Data'!H4&lt;$B$1,'Test Sample Data'!H4&gt;0),'Test Sample Data'!H4,$B$1),"")</f>
        <v/>
      </c>
      <c r="I5" s="17" t="str">
        <f>IF(SUM('Test Sample Data'!I$3:I$98)&gt;10,IF(AND(ISNUMBER('Test Sample Data'!I4),'Test Sample Data'!I4&lt;$B$1,'Test Sample Data'!I4&gt;0),'Test Sample Data'!I4,$B$1),"")</f>
        <v/>
      </c>
      <c r="J5" s="17" t="str">
        <f>IF(SUM('Test Sample Data'!J$3:J$98)&gt;10,IF(AND(ISNUMBER('Test Sample Data'!J4),'Test Sample Data'!J4&lt;$B$1,'Test Sample Data'!J4&gt;0),'Test Sample Data'!J4,$B$1),"")</f>
        <v/>
      </c>
      <c r="K5" s="17" t="str">
        <f>IF(SUM('Test Sample Data'!K$3:K$98)&gt;10,IF(AND(ISNUMBER('Test Sample Data'!K4),'Test Sample Data'!K4&lt;$B$1,'Test Sample Data'!K4&gt;0),'Test Sample Data'!K4,$B$1),"")</f>
        <v/>
      </c>
      <c r="L5" s="17" t="str">
        <f>IF(SUM('Test Sample Data'!L$3:L$98)&gt;10,IF(AND(ISNUMBER('Test Sample Data'!L4),'Test Sample Data'!L4&lt;$B$1,'Test Sample Data'!L4&gt;0),'Test Sample Data'!L4,$B$1),"")</f>
        <v/>
      </c>
      <c r="M5" s="17" t="str">
        <f>IF(SUM('Test Sample Data'!M$3:M$98)&gt;10,IF(AND(ISNUMBER('Test Sample Data'!M4),'Test Sample Data'!M4&lt;$B$1,'Test Sample Data'!M4&gt;0),'Test Sample Data'!M4,$B$1),"")</f>
        <v/>
      </c>
      <c r="N5" s="17" t="str">
        <f>'Gene Table'!D4</f>
        <v>NM_000059</v>
      </c>
      <c r="O5" s="16" t="s">
        <v>13</v>
      </c>
      <c r="P5" s="17" t="str">
        <f>IF(SUM('Control Sample Data'!D$3:D$98)&gt;10,IF(AND(ISNUMBER('Control Sample Data'!D4),'Control Sample Data'!D4&lt;$B$1,'Control Sample Data'!D4&gt;0),'Control Sample Data'!D4,$B$1),"")</f>
        <v/>
      </c>
      <c r="Q5" s="17" t="str">
        <f>IF(SUM('Control Sample Data'!E$3:E$98)&gt;10,IF(AND(ISNUMBER('Control Sample Data'!E4),'Control Sample Data'!E4&lt;$B$1,'Control Sample Data'!E4&gt;0),'Control Sample Data'!E4,$B$1),"")</f>
        <v/>
      </c>
      <c r="R5" s="17" t="str">
        <f>IF(SUM('Control Sample Data'!F$3:F$98)&gt;10,IF(AND(ISNUMBER('Control Sample Data'!F4),'Control Sample Data'!F4&lt;$B$1,'Control Sample Data'!F4&gt;0),'Control Sample Data'!F4,$B$1),"")</f>
        <v/>
      </c>
      <c r="S5" s="17" t="str">
        <f>IF(SUM('Control Sample Data'!G$3:G$98)&gt;10,IF(AND(ISNUMBER('Control Sample Data'!G4),'Control Sample Data'!G4&lt;$B$1,'Control Sample Data'!G4&gt;0),'Control Sample Data'!G4,$B$1),"")</f>
        <v/>
      </c>
      <c r="T5" s="17" t="str">
        <f>IF(SUM('Control Sample Data'!H$3:H$98)&gt;10,IF(AND(ISNUMBER('Control Sample Data'!H4),'Control Sample Data'!H4&lt;$B$1,'Control Sample Data'!H4&gt;0),'Control Sample Data'!H4,$B$1),"")</f>
        <v/>
      </c>
      <c r="U5" s="17" t="str">
        <f>IF(SUM('Control Sample Data'!I$3:I$98)&gt;10,IF(AND(ISNUMBER('Control Sample Data'!I4),'Control Sample Data'!I4&lt;$B$1,'Control Sample Data'!I4&gt;0),'Control Sample Data'!I4,$B$1),"")</f>
        <v/>
      </c>
      <c r="V5" s="17" t="str">
        <f>IF(SUM('Control Sample Data'!J$3:J$98)&gt;10,IF(AND(ISNUMBER('Control Sample Data'!J4),'Control Sample Data'!J4&lt;$B$1,'Control Sample Data'!J4&gt;0),'Control Sample Data'!J4,$B$1),"")</f>
        <v/>
      </c>
      <c r="W5" s="17" t="str">
        <f>IF(SUM('Control Sample Data'!K$3:K$98)&gt;10,IF(AND(ISNUMBER('Control Sample Data'!K4),'Control Sample Data'!K4&lt;$B$1,'Control Sample Data'!K4&gt;0),'Control Sample Data'!K4,$B$1),"")</f>
        <v/>
      </c>
      <c r="X5" s="17" t="str">
        <f>IF(SUM('Control Sample Data'!L$3:L$98)&gt;10,IF(AND(ISNUMBER('Control Sample Data'!L4),'Control Sample Data'!L4&lt;$B$1,'Control Sample Data'!L4&gt;0),'Control Sample Data'!L4,$B$1),"")</f>
        <v/>
      </c>
      <c r="Y5" s="17"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8"/>
      <c r="B6" s="16" t="str">
        <f>IF('Gene Table'!D5="","",'Gene Table'!D5)</f>
        <v>NM_058195</v>
      </c>
      <c r="C6" s="16" t="s">
        <v>17</v>
      </c>
      <c r="D6" s="17" t="str">
        <f>IF(SUM('Test Sample Data'!D$3:D$98)&gt;10,IF(AND(ISNUMBER('Test Sample Data'!D5),'Test Sample Data'!D5&lt;$B$1,'Test Sample Data'!D5&gt;0),'Test Sample Data'!D5,$B$1),"")</f>
        <v/>
      </c>
      <c r="E6" s="17" t="str">
        <f>IF(SUM('Test Sample Data'!E$3:E$98)&gt;10,IF(AND(ISNUMBER('Test Sample Data'!E5),'Test Sample Data'!E5&lt;$B$1,'Test Sample Data'!E5&gt;0),'Test Sample Data'!E5,$B$1),"")</f>
        <v/>
      </c>
      <c r="F6" s="17" t="str">
        <f>IF(SUM('Test Sample Data'!F$3:F$98)&gt;10,IF(AND(ISNUMBER('Test Sample Data'!F5),'Test Sample Data'!F5&lt;$B$1,'Test Sample Data'!F5&gt;0),'Test Sample Data'!F5,$B$1),"")</f>
        <v/>
      </c>
      <c r="G6" s="17" t="str">
        <f>IF(SUM('Test Sample Data'!G$3:G$98)&gt;10,IF(AND(ISNUMBER('Test Sample Data'!G5),'Test Sample Data'!G5&lt;$B$1,'Test Sample Data'!G5&gt;0),'Test Sample Data'!G5,$B$1),"")</f>
        <v/>
      </c>
      <c r="H6" s="17" t="str">
        <f>IF(SUM('Test Sample Data'!H$3:H$98)&gt;10,IF(AND(ISNUMBER('Test Sample Data'!H5),'Test Sample Data'!H5&lt;$B$1,'Test Sample Data'!H5&gt;0),'Test Sample Data'!H5,$B$1),"")</f>
        <v/>
      </c>
      <c r="I6" s="17" t="str">
        <f>IF(SUM('Test Sample Data'!I$3:I$98)&gt;10,IF(AND(ISNUMBER('Test Sample Data'!I5),'Test Sample Data'!I5&lt;$B$1,'Test Sample Data'!I5&gt;0),'Test Sample Data'!I5,$B$1),"")</f>
        <v/>
      </c>
      <c r="J6" s="17" t="str">
        <f>IF(SUM('Test Sample Data'!J$3:J$98)&gt;10,IF(AND(ISNUMBER('Test Sample Data'!J5),'Test Sample Data'!J5&lt;$B$1,'Test Sample Data'!J5&gt;0),'Test Sample Data'!J5,$B$1),"")</f>
        <v/>
      </c>
      <c r="K6" s="17" t="str">
        <f>IF(SUM('Test Sample Data'!K$3:K$98)&gt;10,IF(AND(ISNUMBER('Test Sample Data'!K5),'Test Sample Data'!K5&lt;$B$1,'Test Sample Data'!K5&gt;0),'Test Sample Data'!K5,$B$1),"")</f>
        <v/>
      </c>
      <c r="L6" s="17" t="str">
        <f>IF(SUM('Test Sample Data'!L$3:L$98)&gt;10,IF(AND(ISNUMBER('Test Sample Data'!L5),'Test Sample Data'!L5&lt;$B$1,'Test Sample Data'!L5&gt;0),'Test Sample Data'!L5,$B$1),"")</f>
        <v/>
      </c>
      <c r="M6" s="17" t="str">
        <f>IF(SUM('Test Sample Data'!M$3:M$98)&gt;10,IF(AND(ISNUMBER('Test Sample Data'!M5),'Test Sample Data'!M5&lt;$B$1,'Test Sample Data'!M5&gt;0),'Test Sample Data'!M5,$B$1),"")</f>
        <v/>
      </c>
      <c r="N6" s="17" t="str">
        <f>'Gene Table'!D5</f>
        <v>NM_058195</v>
      </c>
      <c r="O6" s="16" t="s">
        <v>17</v>
      </c>
      <c r="P6" s="17" t="str">
        <f>IF(SUM('Control Sample Data'!D$3:D$98)&gt;10,IF(AND(ISNUMBER('Control Sample Data'!D5),'Control Sample Data'!D5&lt;$B$1,'Control Sample Data'!D5&gt;0),'Control Sample Data'!D5,$B$1),"")</f>
        <v/>
      </c>
      <c r="Q6" s="17" t="str">
        <f>IF(SUM('Control Sample Data'!E$3:E$98)&gt;10,IF(AND(ISNUMBER('Control Sample Data'!E5),'Control Sample Data'!E5&lt;$B$1,'Control Sample Data'!E5&gt;0),'Control Sample Data'!E5,$B$1),"")</f>
        <v/>
      </c>
      <c r="R6" s="17" t="str">
        <f>IF(SUM('Control Sample Data'!F$3:F$98)&gt;10,IF(AND(ISNUMBER('Control Sample Data'!F5),'Control Sample Data'!F5&lt;$B$1,'Control Sample Data'!F5&gt;0),'Control Sample Data'!F5,$B$1),"")</f>
        <v/>
      </c>
      <c r="S6" s="17" t="str">
        <f>IF(SUM('Control Sample Data'!G$3:G$98)&gt;10,IF(AND(ISNUMBER('Control Sample Data'!G5),'Control Sample Data'!G5&lt;$B$1,'Control Sample Data'!G5&gt;0),'Control Sample Data'!G5,$B$1),"")</f>
        <v/>
      </c>
      <c r="T6" s="17" t="str">
        <f>IF(SUM('Control Sample Data'!H$3:H$98)&gt;10,IF(AND(ISNUMBER('Control Sample Data'!H5),'Control Sample Data'!H5&lt;$B$1,'Control Sample Data'!H5&gt;0),'Control Sample Data'!H5,$B$1),"")</f>
        <v/>
      </c>
      <c r="U6" s="17" t="str">
        <f>IF(SUM('Control Sample Data'!I$3:I$98)&gt;10,IF(AND(ISNUMBER('Control Sample Data'!I5),'Control Sample Data'!I5&lt;$B$1,'Control Sample Data'!I5&gt;0),'Control Sample Data'!I5,$B$1),"")</f>
        <v/>
      </c>
      <c r="V6" s="17" t="str">
        <f>IF(SUM('Control Sample Data'!J$3:J$98)&gt;10,IF(AND(ISNUMBER('Control Sample Data'!J5),'Control Sample Data'!J5&lt;$B$1,'Control Sample Data'!J5&gt;0),'Control Sample Data'!J5,$B$1),"")</f>
        <v/>
      </c>
      <c r="W6" s="17" t="str">
        <f>IF(SUM('Control Sample Data'!K$3:K$98)&gt;10,IF(AND(ISNUMBER('Control Sample Data'!K5),'Control Sample Data'!K5&lt;$B$1,'Control Sample Data'!K5&gt;0),'Control Sample Data'!K5,$B$1),"")</f>
        <v/>
      </c>
      <c r="X6" s="17" t="str">
        <f>IF(SUM('Control Sample Data'!L$3:L$98)&gt;10,IF(AND(ISNUMBER('Control Sample Data'!L5),'Control Sample Data'!L5&lt;$B$1,'Control Sample Data'!L5&gt;0),'Control Sample Data'!L5,$B$1),"")</f>
        <v/>
      </c>
      <c r="Y6" s="17"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8"/>
      <c r="B7" s="16" t="str">
        <f>IF('Gene Table'!D6="","",'Gene Table'!D6)</f>
        <v>NM_000546</v>
      </c>
      <c r="C7" s="16" t="s">
        <v>21</v>
      </c>
      <c r="D7" s="17" t="str">
        <f>IF(SUM('Test Sample Data'!D$3:D$98)&gt;10,IF(AND(ISNUMBER('Test Sample Data'!D6),'Test Sample Data'!D6&lt;$B$1,'Test Sample Data'!D6&gt;0),'Test Sample Data'!D6,$B$1),"")</f>
        <v/>
      </c>
      <c r="E7" s="17" t="str">
        <f>IF(SUM('Test Sample Data'!E$3:E$98)&gt;10,IF(AND(ISNUMBER('Test Sample Data'!E6),'Test Sample Data'!E6&lt;$B$1,'Test Sample Data'!E6&gt;0),'Test Sample Data'!E6,$B$1),"")</f>
        <v/>
      </c>
      <c r="F7" s="17" t="str">
        <f>IF(SUM('Test Sample Data'!F$3:F$98)&gt;10,IF(AND(ISNUMBER('Test Sample Data'!F6),'Test Sample Data'!F6&lt;$B$1,'Test Sample Data'!F6&gt;0),'Test Sample Data'!F6,$B$1),"")</f>
        <v/>
      </c>
      <c r="G7" s="17" t="str">
        <f>IF(SUM('Test Sample Data'!G$3:G$98)&gt;10,IF(AND(ISNUMBER('Test Sample Data'!G6),'Test Sample Data'!G6&lt;$B$1,'Test Sample Data'!G6&gt;0),'Test Sample Data'!G6,$B$1),"")</f>
        <v/>
      </c>
      <c r="H7" s="17" t="str">
        <f>IF(SUM('Test Sample Data'!H$3:H$98)&gt;10,IF(AND(ISNUMBER('Test Sample Data'!H6),'Test Sample Data'!H6&lt;$B$1,'Test Sample Data'!H6&gt;0),'Test Sample Data'!H6,$B$1),"")</f>
        <v/>
      </c>
      <c r="I7" s="17" t="str">
        <f>IF(SUM('Test Sample Data'!I$3:I$98)&gt;10,IF(AND(ISNUMBER('Test Sample Data'!I6),'Test Sample Data'!I6&lt;$B$1,'Test Sample Data'!I6&gt;0),'Test Sample Data'!I6,$B$1),"")</f>
        <v/>
      </c>
      <c r="J7" s="17" t="str">
        <f>IF(SUM('Test Sample Data'!J$3:J$98)&gt;10,IF(AND(ISNUMBER('Test Sample Data'!J6),'Test Sample Data'!J6&lt;$B$1,'Test Sample Data'!J6&gt;0),'Test Sample Data'!J6,$B$1),"")</f>
        <v/>
      </c>
      <c r="K7" s="17" t="str">
        <f>IF(SUM('Test Sample Data'!K$3:K$98)&gt;10,IF(AND(ISNUMBER('Test Sample Data'!K6),'Test Sample Data'!K6&lt;$B$1,'Test Sample Data'!K6&gt;0),'Test Sample Data'!K6,$B$1),"")</f>
        <v/>
      </c>
      <c r="L7" s="17" t="str">
        <f>IF(SUM('Test Sample Data'!L$3:L$98)&gt;10,IF(AND(ISNUMBER('Test Sample Data'!L6),'Test Sample Data'!L6&lt;$B$1,'Test Sample Data'!L6&gt;0),'Test Sample Data'!L6,$B$1),"")</f>
        <v/>
      </c>
      <c r="M7" s="17" t="str">
        <f>IF(SUM('Test Sample Data'!M$3:M$98)&gt;10,IF(AND(ISNUMBER('Test Sample Data'!M6),'Test Sample Data'!M6&lt;$B$1,'Test Sample Data'!M6&gt;0),'Test Sample Data'!M6,$B$1),"")</f>
        <v/>
      </c>
      <c r="N7" s="17" t="str">
        <f>'Gene Table'!D6</f>
        <v>NM_000546</v>
      </c>
      <c r="O7" s="16" t="s">
        <v>21</v>
      </c>
      <c r="P7" s="17" t="str">
        <f>IF(SUM('Control Sample Data'!D$3:D$98)&gt;10,IF(AND(ISNUMBER('Control Sample Data'!D6),'Control Sample Data'!D6&lt;$B$1,'Control Sample Data'!D6&gt;0),'Control Sample Data'!D6,$B$1),"")</f>
        <v/>
      </c>
      <c r="Q7" s="17" t="str">
        <f>IF(SUM('Control Sample Data'!E$3:E$98)&gt;10,IF(AND(ISNUMBER('Control Sample Data'!E6),'Control Sample Data'!E6&lt;$B$1,'Control Sample Data'!E6&gt;0),'Control Sample Data'!E6,$B$1),"")</f>
        <v/>
      </c>
      <c r="R7" s="17" t="str">
        <f>IF(SUM('Control Sample Data'!F$3:F$98)&gt;10,IF(AND(ISNUMBER('Control Sample Data'!F6),'Control Sample Data'!F6&lt;$B$1,'Control Sample Data'!F6&gt;0),'Control Sample Data'!F6,$B$1),"")</f>
        <v/>
      </c>
      <c r="S7" s="17" t="str">
        <f>IF(SUM('Control Sample Data'!G$3:G$98)&gt;10,IF(AND(ISNUMBER('Control Sample Data'!G6),'Control Sample Data'!G6&lt;$B$1,'Control Sample Data'!G6&gt;0),'Control Sample Data'!G6,$B$1),"")</f>
        <v/>
      </c>
      <c r="T7" s="17" t="str">
        <f>IF(SUM('Control Sample Data'!H$3:H$98)&gt;10,IF(AND(ISNUMBER('Control Sample Data'!H6),'Control Sample Data'!H6&lt;$B$1,'Control Sample Data'!H6&gt;0),'Control Sample Data'!H6,$B$1),"")</f>
        <v/>
      </c>
      <c r="U7" s="17" t="str">
        <f>IF(SUM('Control Sample Data'!I$3:I$98)&gt;10,IF(AND(ISNUMBER('Control Sample Data'!I6),'Control Sample Data'!I6&lt;$B$1,'Control Sample Data'!I6&gt;0),'Control Sample Data'!I6,$B$1),"")</f>
        <v/>
      </c>
      <c r="V7" s="17" t="str">
        <f>IF(SUM('Control Sample Data'!J$3:J$98)&gt;10,IF(AND(ISNUMBER('Control Sample Data'!J6),'Control Sample Data'!J6&lt;$B$1,'Control Sample Data'!J6&gt;0),'Control Sample Data'!J6,$B$1),"")</f>
        <v/>
      </c>
      <c r="W7" s="17" t="str">
        <f>IF(SUM('Control Sample Data'!K$3:K$98)&gt;10,IF(AND(ISNUMBER('Control Sample Data'!K6),'Control Sample Data'!K6&lt;$B$1,'Control Sample Data'!K6&gt;0),'Control Sample Data'!K6,$B$1),"")</f>
        <v/>
      </c>
      <c r="X7" s="17" t="str">
        <f>IF(SUM('Control Sample Data'!L$3:L$98)&gt;10,IF(AND(ISNUMBER('Control Sample Data'!L6),'Control Sample Data'!L6&lt;$B$1,'Control Sample Data'!L6&gt;0),'Control Sample Data'!L6,$B$1),"")</f>
        <v/>
      </c>
      <c r="Y7" s="17"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8"/>
      <c r="B8" s="16" t="str">
        <f>IF('Gene Table'!D7="","",'Gene Table'!D7)</f>
        <v>NM_005957</v>
      </c>
      <c r="C8" s="16" t="s">
        <v>25</v>
      </c>
      <c r="D8" s="17" t="str">
        <f>IF(SUM('Test Sample Data'!D$3:D$98)&gt;10,IF(AND(ISNUMBER('Test Sample Data'!D7),'Test Sample Data'!D7&lt;$B$1,'Test Sample Data'!D7&gt;0),'Test Sample Data'!D7,$B$1),"")</f>
        <v/>
      </c>
      <c r="E8" s="17" t="str">
        <f>IF(SUM('Test Sample Data'!E$3:E$98)&gt;10,IF(AND(ISNUMBER('Test Sample Data'!E7),'Test Sample Data'!E7&lt;$B$1,'Test Sample Data'!E7&gt;0),'Test Sample Data'!E7,$B$1),"")</f>
        <v/>
      </c>
      <c r="F8" s="17" t="str">
        <f>IF(SUM('Test Sample Data'!F$3:F$98)&gt;10,IF(AND(ISNUMBER('Test Sample Data'!F7),'Test Sample Data'!F7&lt;$B$1,'Test Sample Data'!F7&gt;0),'Test Sample Data'!F7,$B$1),"")</f>
        <v/>
      </c>
      <c r="G8" s="17" t="str">
        <f>IF(SUM('Test Sample Data'!G$3:G$98)&gt;10,IF(AND(ISNUMBER('Test Sample Data'!G7),'Test Sample Data'!G7&lt;$B$1,'Test Sample Data'!G7&gt;0),'Test Sample Data'!G7,$B$1),"")</f>
        <v/>
      </c>
      <c r="H8" s="17" t="str">
        <f>IF(SUM('Test Sample Data'!H$3:H$98)&gt;10,IF(AND(ISNUMBER('Test Sample Data'!H7),'Test Sample Data'!H7&lt;$B$1,'Test Sample Data'!H7&gt;0),'Test Sample Data'!H7,$B$1),"")</f>
        <v/>
      </c>
      <c r="I8" s="17" t="str">
        <f>IF(SUM('Test Sample Data'!I$3:I$98)&gt;10,IF(AND(ISNUMBER('Test Sample Data'!I7),'Test Sample Data'!I7&lt;$B$1,'Test Sample Data'!I7&gt;0),'Test Sample Data'!I7,$B$1),"")</f>
        <v/>
      </c>
      <c r="J8" s="17" t="str">
        <f>IF(SUM('Test Sample Data'!J$3:J$98)&gt;10,IF(AND(ISNUMBER('Test Sample Data'!J7),'Test Sample Data'!J7&lt;$B$1,'Test Sample Data'!J7&gt;0),'Test Sample Data'!J7,$B$1),"")</f>
        <v/>
      </c>
      <c r="K8" s="17" t="str">
        <f>IF(SUM('Test Sample Data'!K$3:K$98)&gt;10,IF(AND(ISNUMBER('Test Sample Data'!K7),'Test Sample Data'!K7&lt;$B$1,'Test Sample Data'!K7&gt;0),'Test Sample Data'!K7,$B$1),"")</f>
        <v/>
      </c>
      <c r="L8" s="17" t="str">
        <f>IF(SUM('Test Sample Data'!L$3:L$98)&gt;10,IF(AND(ISNUMBER('Test Sample Data'!L7),'Test Sample Data'!L7&lt;$B$1,'Test Sample Data'!L7&gt;0),'Test Sample Data'!L7,$B$1),"")</f>
        <v/>
      </c>
      <c r="M8" s="17" t="str">
        <f>IF(SUM('Test Sample Data'!M$3:M$98)&gt;10,IF(AND(ISNUMBER('Test Sample Data'!M7),'Test Sample Data'!M7&lt;$B$1,'Test Sample Data'!M7&gt;0),'Test Sample Data'!M7,$B$1),"")</f>
        <v/>
      </c>
      <c r="N8" s="17" t="str">
        <f>'Gene Table'!D7</f>
        <v>NM_005957</v>
      </c>
      <c r="O8" s="16" t="s">
        <v>25</v>
      </c>
      <c r="P8" s="17" t="str">
        <f>IF(SUM('Control Sample Data'!D$3:D$98)&gt;10,IF(AND(ISNUMBER('Control Sample Data'!D7),'Control Sample Data'!D7&lt;$B$1,'Control Sample Data'!D7&gt;0),'Control Sample Data'!D7,$B$1),"")</f>
        <v/>
      </c>
      <c r="Q8" s="17" t="str">
        <f>IF(SUM('Control Sample Data'!E$3:E$98)&gt;10,IF(AND(ISNUMBER('Control Sample Data'!E7),'Control Sample Data'!E7&lt;$B$1,'Control Sample Data'!E7&gt;0),'Control Sample Data'!E7,$B$1),"")</f>
        <v/>
      </c>
      <c r="R8" s="17" t="str">
        <f>IF(SUM('Control Sample Data'!F$3:F$98)&gt;10,IF(AND(ISNUMBER('Control Sample Data'!F7),'Control Sample Data'!F7&lt;$B$1,'Control Sample Data'!F7&gt;0),'Control Sample Data'!F7,$B$1),"")</f>
        <v/>
      </c>
      <c r="S8" s="17" t="str">
        <f>IF(SUM('Control Sample Data'!G$3:G$98)&gt;10,IF(AND(ISNUMBER('Control Sample Data'!G7),'Control Sample Data'!G7&lt;$B$1,'Control Sample Data'!G7&gt;0),'Control Sample Data'!G7,$B$1),"")</f>
        <v/>
      </c>
      <c r="T8" s="17" t="str">
        <f>IF(SUM('Control Sample Data'!H$3:H$98)&gt;10,IF(AND(ISNUMBER('Control Sample Data'!H7),'Control Sample Data'!H7&lt;$B$1,'Control Sample Data'!H7&gt;0),'Control Sample Data'!H7,$B$1),"")</f>
        <v/>
      </c>
      <c r="U8" s="17" t="str">
        <f>IF(SUM('Control Sample Data'!I$3:I$98)&gt;10,IF(AND(ISNUMBER('Control Sample Data'!I7),'Control Sample Data'!I7&lt;$B$1,'Control Sample Data'!I7&gt;0),'Control Sample Data'!I7,$B$1),"")</f>
        <v/>
      </c>
      <c r="V8" s="17" t="str">
        <f>IF(SUM('Control Sample Data'!J$3:J$98)&gt;10,IF(AND(ISNUMBER('Control Sample Data'!J7),'Control Sample Data'!J7&lt;$B$1,'Control Sample Data'!J7&gt;0),'Control Sample Data'!J7,$B$1),"")</f>
        <v/>
      </c>
      <c r="W8" s="17" t="str">
        <f>IF(SUM('Control Sample Data'!K$3:K$98)&gt;10,IF(AND(ISNUMBER('Control Sample Data'!K7),'Control Sample Data'!K7&lt;$B$1,'Control Sample Data'!K7&gt;0),'Control Sample Data'!K7,$B$1),"")</f>
        <v/>
      </c>
      <c r="X8" s="17" t="str">
        <f>IF(SUM('Control Sample Data'!L$3:L$98)&gt;10,IF(AND(ISNUMBER('Control Sample Data'!L7),'Control Sample Data'!L7&lt;$B$1,'Control Sample Data'!L7&gt;0),'Control Sample Data'!L7,$B$1),"")</f>
        <v/>
      </c>
      <c r="Y8" s="17"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8"/>
      <c r="B9" s="16" t="str">
        <f>IF('Gene Table'!D8="","",'Gene Table'!D8)</f>
        <v>NM_006297</v>
      </c>
      <c r="C9" s="16" t="s">
        <v>29</v>
      </c>
      <c r="D9" s="17" t="str">
        <f>IF(SUM('Test Sample Data'!D$3:D$98)&gt;10,IF(AND(ISNUMBER('Test Sample Data'!D8),'Test Sample Data'!D8&lt;$B$1,'Test Sample Data'!D8&gt;0),'Test Sample Data'!D8,$B$1),"")</f>
        <v/>
      </c>
      <c r="E9" s="17" t="str">
        <f>IF(SUM('Test Sample Data'!E$3:E$98)&gt;10,IF(AND(ISNUMBER('Test Sample Data'!E8),'Test Sample Data'!E8&lt;$B$1,'Test Sample Data'!E8&gt;0),'Test Sample Data'!E8,$B$1),"")</f>
        <v/>
      </c>
      <c r="F9" s="17" t="str">
        <f>IF(SUM('Test Sample Data'!F$3:F$98)&gt;10,IF(AND(ISNUMBER('Test Sample Data'!F8),'Test Sample Data'!F8&lt;$B$1,'Test Sample Data'!F8&gt;0),'Test Sample Data'!F8,$B$1),"")</f>
        <v/>
      </c>
      <c r="G9" s="17" t="str">
        <f>IF(SUM('Test Sample Data'!G$3:G$98)&gt;10,IF(AND(ISNUMBER('Test Sample Data'!G8),'Test Sample Data'!G8&lt;$B$1,'Test Sample Data'!G8&gt;0),'Test Sample Data'!G8,$B$1),"")</f>
        <v/>
      </c>
      <c r="H9" s="17" t="str">
        <f>IF(SUM('Test Sample Data'!H$3:H$98)&gt;10,IF(AND(ISNUMBER('Test Sample Data'!H8),'Test Sample Data'!H8&lt;$B$1,'Test Sample Data'!H8&gt;0),'Test Sample Data'!H8,$B$1),"")</f>
        <v/>
      </c>
      <c r="I9" s="17" t="str">
        <f>IF(SUM('Test Sample Data'!I$3:I$98)&gt;10,IF(AND(ISNUMBER('Test Sample Data'!I8),'Test Sample Data'!I8&lt;$B$1,'Test Sample Data'!I8&gt;0),'Test Sample Data'!I8,$B$1),"")</f>
        <v/>
      </c>
      <c r="J9" s="17" t="str">
        <f>IF(SUM('Test Sample Data'!J$3:J$98)&gt;10,IF(AND(ISNUMBER('Test Sample Data'!J8),'Test Sample Data'!J8&lt;$B$1,'Test Sample Data'!J8&gt;0),'Test Sample Data'!J8,$B$1),"")</f>
        <v/>
      </c>
      <c r="K9" s="17" t="str">
        <f>IF(SUM('Test Sample Data'!K$3:K$98)&gt;10,IF(AND(ISNUMBER('Test Sample Data'!K8),'Test Sample Data'!K8&lt;$B$1,'Test Sample Data'!K8&gt;0),'Test Sample Data'!K8,$B$1),"")</f>
        <v/>
      </c>
      <c r="L9" s="17" t="str">
        <f>IF(SUM('Test Sample Data'!L$3:L$98)&gt;10,IF(AND(ISNUMBER('Test Sample Data'!L8),'Test Sample Data'!L8&lt;$B$1,'Test Sample Data'!L8&gt;0),'Test Sample Data'!L8,$B$1),"")</f>
        <v/>
      </c>
      <c r="M9" s="17" t="str">
        <f>IF(SUM('Test Sample Data'!M$3:M$98)&gt;10,IF(AND(ISNUMBER('Test Sample Data'!M8),'Test Sample Data'!M8&lt;$B$1,'Test Sample Data'!M8&gt;0),'Test Sample Data'!M8,$B$1),"")</f>
        <v/>
      </c>
      <c r="N9" s="17" t="str">
        <f>'Gene Table'!D8</f>
        <v>NM_006297</v>
      </c>
      <c r="O9" s="16" t="s">
        <v>29</v>
      </c>
      <c r="P9" s="17" t="str">
        <f>IF(SUM('Control Sample Data'!D$3:D$98)&gt;10,IF(AND(ISNUMBER('Control Sample Data'!D8),'Control Sample Data'!D8&lt;$B$1,'Control Sample Data'!D8&gt;0),'Control Sample Data'!D8,$B$1),"")</f>
        <v/>
      </c>
      <c r="Q9" s="17" t="str">
        <f>IF(SUM('Control Sample Data'!E$3:E$98)&gt;10,IF(AND(ISNUMBER('Control Sample Data'!E8),'Control Sample Data'!E8&lt;$B$1,'Control Sample Data'!E8&gt;0),'Control Sample Data'!E8,$B$1),"")</f>
        <v/>
      </c>
      <c r="R9" s="17" t="str">
        <f>IF(SUM('Control Sample Data'!F$3:F$98)&gt;10,IF(AND(ISNUMBER('Control Sample Data'!F8),'Control Sample Data'!F8&lt;$B$1,'Control Sample Data'!F8&gt;0),'Control Sample Data'!F8,$B$1),"")</f>
        <v/>
      </c>
      <c r="S9" s="17" t="str">
        <f>IF(SUM('Control Sample Data'!G$3:G$98)&gt;10,IF(AND(ISNUMBER('Control Sample Data'!G8),'Control Sample Data'!G8&lt;$B$1,'Control Sample Data'!G8&gt;0),'Control Sample Data'!G8,$B$1),"")</f>
        <v/>
      </c>
      <c r="T9" s="17" t="str">
        <f>IF(SUM('Control Sample Data'!H$3:H$98)&gt;10,IF(AND(ISNUMBER('Control Sample Data'!H8),'Control Sample Data'!H8&lt;$B$1,'Control Sample Data'!H8&gt;0),'Control Sample Data'!H8,$B$1),"")</f>
        <v/>
      </c>
      <c r="U9" s="17" t="str">
        <f>IF(SUM('Control Sample Data'!I$3:I$98)&gt;10,IF(AND(ISNUMBER('Control Sample Data'!I8),'Control Sample Data'!I8&lt;$B$1,'Control Sample Data'!I8&gt;0),'Control Sample Data'!I8,$B$1),"")</f>
        <v/>
      </c>
      <c r="V9" s="17" t="str">
        <f>IF(SUM('Control Sample Data'!J$3:J$98)&gt;10,IF(AND(ISNUMBER('Control Sample Data'!J8),'Control Sample Data'!J8&lt;$B$1,'Control Sample Data'!J8&gt;0),'Control Sample Data'!J8,$B$1),"")</f>
        <v/>
      </c>
      <c r="W9" s="17" t="str">
        <f>IF(SUM('Control Sample Data'!K$3:K$98)&gt;10,IF(AND(ISNUMBER('Control Sample Data'!K8),'Control Sample Data'!K8&lt;$B$1,'Control Sample Data'!K8&gt;0),'Control Sample Data'!K8,$B$1),"")</f>
        <v/>
      </c>
      <c r="X9" s="17" t="str">
        <f>IF(SUM('Control Sample Data'!L$3:L$98)&gt;10,IF(AND(ISNUMBER('Control Sample Data'!L8),'Control Sample Data'!L8&lt;$B$1,'Control Sample Data'!L8&gt;0),'Control Sample Data'!L8,$B$1),"")</f>
        <v/>
      </c>
      <c r="Y9" s="17"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8"/>
      <c r="B10" s="16" t="str">
        <f>IF('Gene Table'!D9="","",'Gene Table'!D9)</f>
        <v>NM_003122</v>
      </c>
      <c r="C10" s="16" t="s">
        <v>33</v>
      </c>
      <c r="D10" s="17" t="str">
        <f>IF(SUM('Test Sample Data'!D$3:D$98)&gt;10,IF(AND(ISNUMBER('Test Sample Data'!D9),'Test Sample Data'!D9&lt;$B$1,'Test Sample Data'!D9&gt;0),'Test Sample Data'!D9,$B$1),"")</f>
        <v/>
      </c>
      <c r="E10" s="17" t="str">
        <f>IF(SUM('Test Sample Data'!E$3:E$98)&gt;10,IF(AND(ISNUMBER('Test Sample Data'!E9),'Test Sample Data'!E9&lt;$B$1,'Test Sample Data'!E9&gt;0),'Test Sample Data'!E9,$B$1),"")</f>
        <v/>
      </c>
      <c r="F10" s="17" t="str">
        <f>IF(SUM('Test Sample Data'!F$3:F$98)&gt;10,IF(AND(ISNUMBER('Test Sample Data'!F9),'Test Sample Data'!F9&lt;$B$1,'Test Sample Data'!F9&gt;0),'Test Sample Data'!F9,$B$1),"")</f>
        <v/>
      </c>
      <c r="G10" s="17" t="str">
        <f>IF(SUM('Test Sample Data'!G$3:G$98)&gt;10,IF(AND(ISNUMBER('Test Sample Data'!G9),'Test Sample Data'!G9&lt;$B$1,'Test Sample Data'!G9&gt;0),'Test Sample Data'!G9,$B$1),"")</f>
        <v/>
      </c>
      <c r="H10" s="17" t="str">
        <f>IF(SUM('Test Sample Data'!H$3:H$98)&gt;10,IF(AND(ISNUMBER('Test Sample Data'!H9),'Test Sample Data'!H9&lt;$B$1,'Test Sample Data'!H9&gt;0),'Test Sample Data'!H9,$B$1),"")</f>
        <v/>
      </c>
      <c r="I10" s="17" t="str">
        <f>IF(SUM('Test Sample Data'!I$3:I$98)&gt;10,IF(AND(ISNUMBER('Test Sample Data'!I9),'Test Sample Data'!I9&lt;$B$1,'Test Sample Data'!I9&gt;0),'Test Sample Data'!I9,$B$1),"")</f>
        <v/>
      </c>
      <c r="J10" s="17" t="str">
        <f>IF(SUM('Test Sample Data'!J$3:J$98)&gt;10,IF(AND(ISNUMBER('Test Sample Data'!J9),'Test Sample Data'!J9&lt;$B$1,'Test Sample Data'!J9&gt;0),'Test Sample Data'!J9,$B$1),"")</f>
        <v/>
      </c>
      <c r="K10" s="17" t="str">
        <f>IF(SUM('Test Sample Data'!K$3:K$98)&gt;10,IF(AND(ISNUMBER('Test Sample Data'!K9),'Test Sample Data'!K9&lt;$B$1,'Test Sample Data'!K9&gt;0),'Test Sample Data'!K9,$B$1),"")</f>
        <v/>
      </c>
      <c r="L10" s="17" t="str">
        <f>IF(SUM('Test Sample Data'!L$3:L$98)&gt;10,IF(AND(ISNUMBER('Test Sample Data'!L9),'Test Sample Data'!L9&lt;$B$1,'Test Sample Data'!L9&gt;0),'Test Sample Data'!L9,$B$1),"")</f>
        <v/>
      </c>
      <c r="M10" s="17" t="str">
        <f>IF(SUM('Test Sample Data'!M$3:M$98)&gt;10,IF(AND(ISNUMBER('Test Sample Data'!M9),'Test Sample Data'!M9&lt;$B$1,'Test Sample Data'!M9&gt;0),'Test Sample Data'!M9,$B$1),"")</f>
        <v/>
      </c>
      <c r="N10" s="17" t="str">
        <f>'Gene Table'!D9</f>
        <v>NM_003122</v>
      </c>
      <c r="O10" s="16" t="s">
        <v>33</v>
      </c>
      <c r="P10" s="17" t="str">
        <f>IF(SUM('Control Sample Data'!D$3:D$98)&gt;10,IF(AND(ISNUMBER('Control Sample Data'!D9),'Control Sample Data'!D9&lt;$B$1,'Control Sample Data'!D9&gt;0),'Control Sample Data'!D9,$B$1),"")</f>
        <v/>
      </c>
      <c r="Q10" s="17" t="str">
        <f>IF(SUM('Control Sample Data'!E$3:E$98)&gt;10,IF(AND(ISNUMBER('Control Sample Data'!E9),'Control Sample Data'!E9&lt;$B$1,'Control Sample Data'!E9&gt;0),'Control Sample Data'!E9,$B$1),"")</f>
        <v/>
      </c>
      <c r="R10" s="17" t="str">
        <f>IF(SUM('Control Sample Data'!F$3:F$98)&gt;10,IF(AND(ISNUMBER('Control Sample Data'!F9),'Control Sample Data'!F9&lt;$B$1,'Control Sample Data'!F9&gt;0),'Control Sample Data'!F9,$B$1),"")</f>
        <v/>
      </c>
      <c r="S10" s="17" t="str">
        <f>IF(SUM('Control Sample Data'!G$3:G$98)&gt;10,IF(AND(ISNUMBER('Control Sample Data'!G9),'Control Sample Data'!G9&lt;$B$1,'Control Sample Data'!G9&gt;0),'Control Sample Data'!G9,$B$1),"")</f>
        <v/>
      </c>
      <c r="T10" s="17" t="str">
        <f>IF(SUM('Control Sample Data'!H$3:H$98)&gt;10,IF(AND(ISNUMBER('Control Sample Data'!H9),'Control Sample Data'!H9&lt;$B$1,'Control Sample Data'!H9&gt;0),'Control Sample Data'!H9,$B$1),"")</f>
        <v/>
      </c>
      <c r="U10" s="17" t="str">
        <f>IF(SUM('Control Sample Data'!I$3:I$98)&gt;10,IF(AND(ISNUMBER('Control Sample Data'!I9),'Control Sample Data'!I9&lt;$B$1,'Control Sample Data'!I9&gt;0),'Control Sample Data'!I9,$B$1),"")</f>
        <v/>
      </c>
      <c r="V10" s="17" t="str">
        <f>IF(SUM('Control Sample Data'!J$3:J$98)&gt;10,IF(AND(ISNUMBER('Control Sample Data'!J9),'Control Sample Data'!J9&lt;$B$1,'Control Sample Data'!J9&gt;0),'Control Sample Data'!J9,$B$1),"")</f>
        <v/>
      </c>
      <c r="W10" s="17" t="str">
        <f>IF(SUM('Control Sample Data'!K$3:K$98)&gt;10,IF(AND(ISNUMBER('Control Sample Data'!K9),'Control Sample Data'!K9&lt;$B$1,'Control Sample Data'!K9&gt;0),'Control Sample Data'!K9,$B$1),"")</f>
        <v/>
      </c>
      <c r="X10" s="17" t="str">
        <f>IF(SUM('Control Sample Data'!L$3:L$98)&gt;10,IF(AND(ISNUMBER('Control Sample Data'!L9),'Control Sample Data'!L9&lt;$B$1,'Control Sample Data'!L9&gt;0),'Control Sample Data'!L9,$B$1),"")</f>
        <v/>
      </c>
      <c r="Y10" s="17"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8"/>
      <c r="B11" s="16" t="str">
        <f>IF('Gene Table'!D10="","",'Gene Table'!D10)</f>
        <v>NM_005228</v>
      </c>
      <c r="C11" s="16" t="s">
        <v>37</v>
      </c>
      <c r="D11" s="17" t="str">
        <f>IF(SUM('Test Sample Data'!D$3:D$98)&gt;10,IF(AND(ISNUMBER('Test Sample Data'!D10),'Test Sample Data'!D10&lt;$B$1,'Test Sample Data'!D10&gt;0),'Test Sample Data'!D10,$B$1),"")</f>
        <v/>
      </c>
      <c r="E11" s="17" t="str">
        <f>IF(SUM('Test Sample Data'!E$3:E$98)&gt;10,IF(AND(ISNUMBER('Test Sample Data'!E10),'Test Sample Data'!E10&lt;$B$1,'Test Sample Data'!E10&gt;0),'Test Sample Data'!E10,$B$1),"")</f>
        <v/>
      </c>
      <c r="F11" s="17" t="str">
        <f>IF(SUM('Test Sample Data'!F$3:F$98)&gt;10,IF(AND(ISNUMBER('Test Sample Data'!F10),'Test Sample Data'!F10&lt;$B$1,'Test Sample Data'!F10&gt;0),'Test Sample Data'!F10,$B$1),"")</f>
        <v/>
      </c>
      <c r="G11" s="17" t="str">
        <f>IF(SUM('Test Sample Data'!G$3:G$98)&gt;10,IF(AND(ISNUMBER('Test Sample Data'!G10),'Test Sample Data'!G10&lt;$B$1,'Test Sample Data'!G10&gt;0),'Test Sample Data'!G10,$B$1),"")</f>
        <v/>
      </c>
      <c r="H11" s="17" t="str">
        <f>IF(SUM('Test Sample Data'!H$3:H$98)&gt;10,IF(AND(ISNUMBER('Test Sample Data'!H10),'Test Sample Data'!H10&lt;$B$1,'Test Sample Data'!H10&gt;0),'Test Sample Data'!H10,$B$1),"")</f>
        <v/>
      </c>
      <c r="I11" s="17" t="str">
        <f>IF(SUM('Test Sample Data'!I$3:I$98)&gt;10,IF(AND(ISNUMBER('Test Sample Data'!I10),'Test Sample Data'!I10&lt;$B$1,'Test Sample Data'!I10&gt;0),'Test Sample Data'!I10,$B$1),"")</f>
        <v/>
      </c>
      <c r="J11" s="17" t="str">
        <f>IF(SUM('Test Sample Data'!J$3:J$98)&gt;10,IF(AND(ISNUMBER('Test Sample Data'!J10),'Test Sample Data'!J10&lt;$B$1,'Test Sample Data'!J10&gt;0),'Test Sample Data'!J10,$B$1),"")</f>
        <v/>
      </c>
      <c r="K11" s="17" t="str">
        <f>IF(SUM('Test Sample Data'!K$3:K$98)&gt;10,IF(AND(ISNUMBER('Test Sample Data'!K10),'Test Sample Data'!K10&lt;$B$1,'Test Sample Data'!K10&gt;0),'Test Sample Data'!K10,$B$1),"")</f>
        <v/>
      </c>
      <c r="L11" s="17" t="str">
        <f>IF(SUM('Test Sample Data'!L$3:L$98)&gt;10,IF(AND(ISNUMBER('Test Sample Data'!L10),'Test Sample Data'!L10&lt;$B$1,'Test Sample Data'!L10&gt;0),'Test Sample Data'!L10,$B$1),"")</f>
        <v/>
      </c>
      <c r="M11" s="17" t="str">
        <f>IF(SUM('Test Sample Data'!M$3:M$98)&gt;10,IF(AND(ISNUMBER('Test Sample Data'!M10),'Test Sample Data'!M10&lt;$B$1,'Test Sample Data'!M10&gt;0),'Test Sample Data'!M10,$B$1),"")</f>
        <v/>
      </c>
      <c r="N11" s="17" t="str">
        <f>'Gene Table'!D10</f>
        <v>NM_005228</v>
      </c>
      <c r="O11" s="16" t="s">
        <v>37</v>
      </c>
      <c r="P11" s="17" t="str">
        <f>IF(SUM('Control Sample Data'!D$3:D$98)&gt;10,IF(AND(ISNUMBER('Control Sample Data'!D10),'Control Sample Data'!D10&lt;$B$1,'Control Sample Data'!D10&gt;0),'Control Sample Data'!D10,$B$1),"")</f>
        <v/>
      </c>
      <c r="Q11" s="17" t="str">
        <f>IF(SUM('Control Sample Data'!E$3:E$98)&gt;10,IF(AND(ISNUMBER('Control Sample Data'!E10),'Control Sample Data'!E10&lt;$B$1,'Control Sample Data'!E10&gt;0),'Control Sample Data'!E10,$B$1),"")</f>
        <v/>
      </c>
      <c r="R11" s="17" t="str">
        <f>IF(SUM('Control Sample Data'!F$3:F$98)&gt;10,IF(AND(ISNUMBER('Control Sample Data'!F10),'Control Sample Data'!F10&lt;$B$1,'Control Sample Data'!F10&gt;0),'Control Sample Data'!F10,$B$1),"")</f>
        <v/>
      </c>
      <c r="S11" s="17" t="str">
        <f>IF(SUM('Control Sample Data'!G$3:G$98)&gt;10,IF(AND(ISNUMBER('Control Sample Data'!G10),'Control Sample Data'!G10&lt;$B$1,'Control Sample Data'!G10&gt;0),'Control Sample Data'!G10,$B$1),"")</f>
        <v/>
      </c>
      <c r="T11" s="17" t="str">
        <f>IF(SUM('Control Sample Data'!H$3:H$98)&gt;10,IF(AND(ISNUMBER('Control Sample Data'!H10),'Control Sample Data'!H10&lt;$B$1,'Control Sample Data'!H10&gt;0),'Control Sample Data'!H10,$B$1),"")</f>
        <v/>
      </c>
      <c r="U11" s="17" t="str">
        <f>IF(SUM('Control Sample Data'!I$3:I$98)&gt;10,IF(AND(ISNUMBER('Control Sample Data'!I10),'Control Sample Data'!I10&lt;$B$1,'Control Sample Data'!I10&gt;0),'Control Sample Data'!I10,$B$1),"")</f>
        <v/>
      </c>
      <c r="V11" s="17" t="str">
        <f>IF(SUM('Control Sample Data'!J$3:J$98)&gt;10,IF(AND(ISNUMBER('Control Sample Data'!J10),'Control Sample Data'!J10&lt;$B$1,'Control Sample Data'!J10&gt;0),'Control Sample Data'!J10,$B$1),"")</f>
        <v/>
      </c>
      <c r="W11" s="17" t="str">
        <f>IF(SUM('Control Sample Data'!K$3:K$98)&gt;10,IF(AND(ISNUMBER('Control Sample Data'!K10),'Control Sample Data'!K10&lt;$B$1,'Control Sample Data'!K10&gt;0),'Control Sample Data'!K10,$B$1),"")</f>
        <v/>
      </c>
      <c r="X11" s="17" t="str">
        <f>IF(SUM('Control Sample Data'!L$3:L$98)&gt;10,IF(AND(ISNUMBER('Control Sample Data'!L10),'Control Sample Data'!L10&lt;$B$1,'Control Sample Data'!L10&gt;0),'Control Sample Data'!L10,$B$1),"")</f>
        <v/>
      </c>
      <c r="Y11" s="17"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8"/>
      <c r="B12" s="16" t="str">
        <f>IF('Gene Table'!D11="","",'Gene Table'!D11)</f>
        <v>NM_000662</v>
      </c>
      <c r="C12" s="16" t="s">
        <v>41</v>
      </c>
      <c r="D12" s="17" t="str">
        <f>IF(SUM('Test Sample Data'!D$3:D$98)&gt;10,IF(AND(ISNUMBER('Test Sample Data'!D11),'Test Sample Data'!D11&lt;$B$1,'Test Sample Data'!D11&gt;0),'Test Sample Data'!D11,$B$1),"")</f>
        <v/>
      </c>
      <c r="E12" s="17" t="str">
        <f>IF(SUM('Test Sample Data'!E$3:E$98)&gt;10,IF(AND(ISNUMBER('Test Sample Data'!E11),'Test Sample Data'!E11&lt;$B$1,'Test Sample Data'!E11&gt;0),'Test Sample Data'!E11,$B$1),"")</f>
        <v/>
      </c>
      <c r="F12" s="17" t="str">
        <f>IF(SUM('Test Sample Data'!F$3:F$98)&gt;10,IF(AND(ISNUMBER('Test Sample Data'!F11),'Test Sample Data'!F11&lt;$B$1,'Test Sample Data'!F11&gt;0),'Test Sample Data'!F11,$B$1),"")</f>
        <v/>
      </c>
      <c r="G12" s="17" t="str">
        <f>IF(SUM('Test Sample Data'!G$3:G$98)&gt;10,IF(AND(ISNUMBER('Test Sample Data'!G11),'Test Sample Data'!G11&lt;$B$1,'Test Sample Data'!G11&gt;0),'Test Sample Data'!G11,$B$1),"")</f>
        <v/>
      </c>
      <c r="H12" s="17" t="str">
        <f>IF(SUM('Test Sample Data'!H$3:H$98)&gt;10,IF(AND(ISNUMBER('Test Sample Data'!H11),'Test Sample Data'!H11&lt;$B$1,'Test Sample Data'!H11&gt;0),'Test Sample Data'!H11,$B$1),"")</f>
        <v/>
      </c>
      <c r="I12" s="17" t="str">
        <f>IF(SUM('Test Sample Data'!I$3:I$98)&gt;10,IF(AND(ISNUMBER('Test Sample Data'!I11),'Test Sample Data'!I11&lt;$B$1,'Test Sample Data'!I11&gt;0),'Test Sample Data'!I11,$B$1),"")</f>
        <v/>
      </c>
      <c r="J12" s="17" t="str">
        <f>IF(SUM('Test Sample Data'!J$3:J$98)&gt;10,IF(AND(ISNUMBER('Test Sample Data'!J11),'Test Sample Data'!J11&lt;$B$1,'Test Sample Data'!J11&gt;0),'Test Sample Data'!J11,$B$1),"")</f>
        <v/>
      </c>
      <c r="K12" s="17" t="str">
        <f>IF(SUM('Test Sample Data'!K$3:K$98)&gt;10,IF(AND(ISNUMBER('Test Sample Data'!K11),'Test Sample Data'!K11&lt;$B$1,'Test Sample Data'!K11&gt;0),'Test Sample Data'!K11,$B$1),"")</f>
        <v/>
      </c>
      <c r="L12" s="17" t="str">
        <f>IF(SUM('Test Sample Data'!L$3:L$98)&gt;10,IF(AND(ISNUMBER('Test Sample Data'!L11),'Test Sample Data'!L11&lt;$B$1,'Test Sample Data'!L11&gt;0),'Test Sample Data'!L11,$B$1),"")</f>
        <v/>
      </c>
      <c r="M12" s="17" t="str">
        <f>IF(SUM('Test Sample Data'!M$3:M$98)&gt;10,IF(AND(ISNUMBER('Test Sample Data'!M11),'Test Sample Data'!M11&lt;$B$1,'Test Sample Data'!M11&gt;0),'Test Sample Data'!M11,$B$1),"")</f>
        <v/>
      </c>
      <c r="N12" s="17" t="str">
        <f>'Gene Table'!D11</f>
        <v>NM_000662</v>
      </c>
      <c r="O12" s="16" t="s">
        <v>41</v>
      </c>
      <c r="P12" s="17" t="str">
        <f>IF(SUM('Control Sample Data'!D$3:D$98)&gt;10,IF(AND(ISNUMBER('Control Sample Data'!D11),'Control Sample Data'!D11&lt;$B$1,'Control Sample Data'!D11&gt;0),'Control Sample Data'!D11,$B$1),"")</f>
        <v/>
      </c>
      <c r="Q12" s="17" t="str">
        <f>IF(SUM('Control Sample Data'!E$3:E$98)&gt;10,IF(AND(ISNUMBER('Control Sample Data'!E11),'Control Sample Data'!E11&lt;$B$1,'Control Sample Data'!E11&gt;0),'Control Sample Data'!E11,$B$1),"")</f>
        <v/>
      </c>
      <c r="R12" s="17" t="str">
        <f>IF(SUM('Control Sample Data'!F$3:F$98)&gt;10,IF(AND(ISNUMBER('Control Sample Data'!F11),'Control Sample Data'!F11&lt;$B$1,'Control Sample Data'!F11&gt;0),'Control Sample Data'!F11,$B$1),"")</f>
        <v/>
      </c>
      <c r="S12" s="17" t="str">
        <f>IF(SUM('Control Sample Data'!G$3:G$98)&gt;10,IF(AND(ISNUMBER('Control Sample Data'!G11),'Control Sample Data'!G11&lt;$B$1,'Control Sample Data'!G11&gt;0),'Control Sample Data'!G11,$B$1),"")</f>
        <v/>
      </c>
      <c r="T12" s="17" t="str">
        <f>IF(SUM('Control Sample Data'!H$3:H$98)&gt;10,IF(AND(ISNUMBER('Control Sample Data'!H11),'Control Sample Data'!H11&lt;$B$1,'Control Sample Data'!H11&gt;0),'Control Sample Data'!H11,$B$1),"")</f>
        <v/>
      </c>
      <c r="U12" s="17" t="str">
        <f>IF(SUM('Control Sample Data'!I$3:I$98)&gt;10,IF(AND(ISNUMBER('Control Sample Data'!I11),'Control Sample Data'!I11&lt;$B$1,'Control Sample Data'!I11&gt;0),'Control Sample Data'!I11,$B$1),"")</f>
        <v/>
      </c>
      <c r="V12" s="17" t="str">
        <f>IF(SUM('Control Sample Data'!J$3:J$98)&gt;10,IF(AND(ISNUMBER('Control Sample Data'!J11),'Control Sample Data'!J11&lt;$B$1,'Control Sample Data'!J11&gt;0),'Control Sample Data'!J11,$B$1),"")</f>
        <v/>
      </c>
      <c r="W12" s="17" t="str">
        <f>IF(SUM('Control Sample Data'!K$3:K$98)&gt;10,IF(AND(ISNUMBER('Control Sample Data'!K11),'Control Sample Data'!K11&lt;$B$1,'Control Sample Data'!K11&gt;0),'Control Sample Data'!K11,$B$1),"")</f>
        <v/>
      </c>
      <c r="X12" s="17" t="str">
        <f>IF(SUM('Control Sample Data'!L$3:L$98)&gt;10,IF(AND(ISNUMBER('Control Sample Data'!L11),'Control Sample Data'!L11&lt;$B$1,'Control Sample Data'!L11&gt;0),'Control Sample Data'!L11,$B$1),"")</f>
        <v/>
      </c>
      <c r="Y12" s="17"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8"/>
      <c r="B13" s="16" t="str">
        <f>IF('Gene Table'!D12="","",'Gene Table'!D12)</f>
        <v>NM_002769</v>
      </c>
      <c r="C13" s="16" t="s">
        <v>45</v>
      </c>
      <c r="D13" s="17" t="str">
        <f>IF(SUM('Test Sample Data'!D$3:D$98)&gt;10,IF(AND(ISNUMBER('Test Sample Data'!D12),'Test Sample Data'!D12&lt;$B$1,'Test Sample Data'!D12&gt;0),'Test Sample Data'!D12,$B$1),"")</f>
        <v/>
      </c>
      <c r="E13" s="17" t="str">
        <f>IF(SUM('Test Sample Data'!E$3:E$98)&gt;10,IF(AND(ISNUMBER('Test Sample Data'!E12),'Test Sample Data'!E12&lt;$B$1,'Test Sample Data'!E12&gt;0),'Test Sample Data'!E12,$B$1),"")</f>
        <v/>
      </c>
      <c r="F13" s="17" t="str">
        <f>IF(SUM('Test Sample Data'!F$3:F$98)&gt;10,IF(AND(ISNUMBER('Test Sample Data'!F12),'Test Sample Data'!F12&lt;$B$1,'Test Sample Data'!F12&gt;0),'Test Sample Data'!F12,$B$1),"")</f>
        <v/>
      </c>
      <c r="G13" s="17" t="str">
        <f>IF(SUM('Test Sample Data'!G$3:G$98)&gt;10,IF(AND(ISNUMBER('Test Sample Data'!G12),'Test Sample Data'!G12&lt;$B$1,'Test Sample Data'!G12&gt;0),'Test Sample Data'!G12,$B$1),"")</f>
        <v/>
      </c>
      <c r="H13" s="17" t="str">
        <f>IF(SUM('Test Sample Data'!H$3:H$98)&gt;10,IF(AND(ISNUMBER('Test Sample Data'!H12),'Test Sample Data'!H12&lt;$B$1,'Test Sample Data'!H12&gt;0),'Test Sample Data'!H12,$B$1),"")</f>
        <v/>
      </c>
      <c r="I13" s="17" t="str">
        <f>IF(SUM('Test Sample Data'!I$3:I$98)&gt;10,IF(AND(ISNUMBER('Test Sample Data'!I12),'Test Sample Data'!I12&lt;$B$1,'Test Sample Data'!I12&gt;0),'Test Sample Data'!I12,$B$1),"")</f>
        <v/>
      </c>
      <c r="J13" s="17" t="str">
        <f>IF(SUM('Test Sample Data'!J$3:J$98)&gt;10,IF(AND(ISNUMBER('Test Sample Data'!J12),'Test Sample Data'!J12&lt;$B$1,'Test Sample Data'!J12&gt;0),'Test Sample Data'!J12,$B$1),"")</f>
        <v/>
      </c>
      <c r="K13" s="17" t="str">
        <f>IF(SUM('Test Sample Data'!K$3:K$98)&gt;10,IF(AND(ISNUMBER('Test Sample Data'!K12),'Test Sample Data'!K12&lt;$B$1,'Test Sample Data'!K12&gt;0),'Test Sample Data'!K12,$B$1),"")</f>
        <v/>
      </c>
      <c r="L13" s="17" t="str">
        <f>IF(SUM('Test Sample Data'!L$3:L$98)&gt;10,IF(AND(ISNUMBER('Test Sample Data'!L12),'Test Sample Data'!L12&lt;$B$1,'Test Sample Data'!L12&gt;0),'Test Sample Data'!L12,$B$1),"")</f>
        <v/>
      </c>
      <c r="M13" s="17" t="str">
        <f>IF(SUM('Test Sample Data'!M$3:M$98)&gt;10,IF(AND(ISNUMBER('Test Sample Data'!M12),'Test Sample Data'!M12&lt;$B$1,'Test Sample Data'!M12&gt;0),'Test Sample Data'!M12,$B$1),"")</f>
        <v/>
      </c>
      <c r="N13" s="17" t="str">
        <f>'Gene Table'!D12</f>
        <v>NM_002769</v>
      </c>
      <c r="O13" s="16" t="s">
        <v>45</v>
      </c>
      <c r="P13" s="17" t="str">
        <f>IF(SUM('Control Sample Data'!D$3:D$98)&gt;10,IF(AND(ISNUMBER('Control Sample Data'!D12),'Control Sample Data'!D12&lt;$B$1,'Control Sample Data'!D12&gt;0),'Control Sample Data'!D12,$B$1),"")</f>
        <v/>
      </c>
      <c r="Q13" s="17" t="str">
        <f>IF(SUM('Control Sample Data'!E$3:E$98)&gt;10,IF(AND(ISNUMBER('Control Sample Data'!E12),'Control Sample Data'!E12&lt;$B$1,'Control Sample Data'!E12&gt;0),'Control Sample Data'!E12,$B$1),"")</f>
        <v/>
      </c>
      <c r="R13" s="17" t="str">
        <f>IF(SUM('Control Sample Data'!F$3:F$98)&gt;10,IF(AND(ISNUMBER('Control Sample Data'!F12),'Control Sample Data'!F12&lt;$B$1,'Control Sample Data'!F12&gt;0),'Control Sample Data'!F12,$B$1),"")</f>
        <v/>
      </c>
      <c r="S13" s="17" t="str">
        <f>IF(SUM('Control Sample Data'!G$3:G$98)&gt;10,IF(AND(ISNUMBER('Control Sample Data'!G12),'Control Sample Data'!G12&lt;$B$1,'Control Sample Data'!G12&gt;0),'Control Sample Data'!G12,$B$1),"")</f>
        <v/>
      </c>
      <c r="T13" s="17" t="str">
        <f>IF(SUM('Control Sample Data'!H$3:H$98)&gt;10,IF(AND(ISNUMBER('Control Sample Data'!H12),'Control Sample Data'!H12&lt;$B$1,'Control Sample Data'!H12&gt;0),'Control Sample Data'!H12,$B$1),"")</f>
        <v/>
      </c>
      <c r="U13" s="17" t="str">
        <f>IF(SUM('Control Sample Data'!I$3:I$98)&gt;10,IF(AND(ISNUMBER('Control Sample Data'!I12),'Control Sample Data'!I12&lt;$B$1,'Control Sample Data'!I12&gt;0),'Control Sample Data'!I12,$B$1),"")</f>
        <v/>
      </c>
      <c r="V13" s="17" t="str">
        <f>IF(SUM('Control Sample Data'!J$3:J$98)&gt;10,IF(AND(ISNUMBER('Control Sample Data'!J12),'Control Sample Data'!J12&lt;$B$1,'Control Sample Data'!J12&gt;0),'Control Sample Data'!J12,$B$1),"")</f>
        <v/>
      </c>
      <c r="W13" s="17" t="str">
        <f>IF(SUM('Control Sample Data'!K$3:K$98)&gt;10,IF(AND(ISNUMBER('Control Sample Data'!K12),'Control Sample Data'!K12&lt;$B$1,'Control Sample Data'!K12&gt;0),'Control Sample Data'!K12,$B$1),"")</f>
        <v/>
      </c>
      <c r="X13" s="17" t="str">
        <f>IF(SUM('Control Sample Data'!L$3:L$98)&gt;10,IF(AND(ISNUMBER('Control Sample Data'!L12),'Control Sample Data'!L12&lt;$B$1,'Control Sample Data'!L12&gt;0),'Control Sample Data'!L12,$B$1),"")</f>
        <v/>
      </c>
      <c r="Y13" s="17"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8"/>
      <c r="B14" s="16" t="str">
        <f>IF('Gene Table'!D13="","",'Gene Table'!D13)</f>
        <v>NM_000015</v>
      </c>
      <c r="C14" s="16" t="s">
        <v>49</v>
      </c>
      <c r="D14" s="17" t="str">
        <f>IF(SUM('Test Sample Data'!D$3:D$98)&gt;10,IF(AND(ISNUMBER('Test Sample Data'!D13),'Test Sample Data'!D13&lt;$B$1,'Test Sample Data'!D13&gt;0),'Test Sample Data'!D13,$B$1),"")</f>
        <v/>
      </c>
      <c r="E14" s="17" t="str">
        <f>IF(SUM('Test Sample Data'!E$3:E$98)&gt;10,IF(AND(ISNUMBER('Test Sample Data'!E13),'Test Sample Data'!E13&lt;$B$1,'Test Sample Data'!E13&gt;0),'Test Sample Data'!E13,$B$1),"")</f>
        <v/>
      </c>
      <c r="F14" s="17" t="str">
        <f>IF(SUM('Test Sample Data'!F$3:F$98)&gt;10,IF(AND(ISNUMBER('Test Sample Data'!F13),'Test Sample Data'!F13&lt;$B$1,'Test Sample Data'!F13&gt;0),'Test Sample Data'!F13,$B$1),"")</f>
        <v/>
      </c>
      <c r="G14" s="17" t="str">
        <f>IF(SUM('Test Sample Data'!G$3:G$98)&gt;10,IF(AND(ISNUMBER('Test Sample Data'!G13),'Test Sample Data'!G13&lt;$B$1,'Test Sample Data'!G13&gt;0),'Test Sample Data'!G13,$B$1),"")</f>
        <v/>
      </c>
      <c r="H14" s="17" t="str">
        <f>IF(SUM('Test Sample Data'!H$3:H$98)&gt;10,IF(AND(ISNUMBER('Test Sample Data'!H13),'Test Sample Data'!H13&lt;$B$1,'Test Sample Data'!H13&gt;0),'Test Sample Data'!H13,$B$1),"")</f>
        <v/>
      </c>
      <c r="I14" s="17" t="str">
        <f>IF(SUM('Test Sample Data'!I$3:I$98)&gt;10,IF(AND(ISNUMBER('Test Sample Data'!I13),'Test Sample Data'!I13&lt;$B$1,'Test Sample Data'!I13&gt;0),'Test Sample Data'!I13,$B$1),"")</f>
        <v/>
      </c>
      <c r="J14" s="17" t="str">
        <f>IF(SUM('Test Sample Data'!J$3:J$98)&gt;10,IF(AND(ISNUMBER('Test Sample Data'!J13),'Test Sample Data'!J13&lt;$B$1,'Test Sample Data'!J13&gt;0),'Test Sample Data'!J13,$B$1),"")</f>
        <v/>
      </c>
      <c r="K14" s="17" t="str">
        <f>IF(SUM('Test Sample Data'!K$3:K$98)&gt;10,IF(AND(ISNUMBER('Test Sample Data'!K13),'Test Sample Data'!K13&lt;$B$1,'Test Sample Data'!K13&gt;0),'Test Sample Data'!K13,$B$1),"")</f>
        <v/>
      </c>
      <c r="L14" s="17" t="str">
        <f>IF(SUM('Test Sample Data'!L$3:L$98)&gt;10,IF(AND(ISNUMBER('Test Sample Data'!L13),'Test Sample Data'!L13&lt;$B$1,'Test Sample Data'!L13&gt;0),'Test Sample Data'!L13,$B$1),"")</f>
        <v/>
      </c>
      <c r="M14" s="17" t="str">
        <f>IF(SUM('Test Sample Data'!M$3:M$98)&gt;10,IF(AND(ISNUMBER('Test Sample Data'!M13),'Test Sample Data'!M13&lt;$B$1,'Test Sample Data'!M13&gt;0),'Test Sample Data'!M13,$B$1),"")</f>
        <v/>
      </c>
      <c r="N14" s="17" t="str">
        <f>'Gene Table'!D13</f>
        <v>NM_000015</v>
      </c>
      <c r="O14" s="16" t="s">
        <v>49</v>
      </c>
      <c r="P14" s="17" t="str">
        <f>IF(SUM('Control Sample Data'!D$3:D$98)&gt;10,IF(AND(ISNUMBER('Control Sample Data'!D13),'Control Sample Data'!D13&lt;$B$1,'Control Sample Data'!D13&gt;0),'Control Sample Data'!D13,$B$1),"")</f>
        <v/>
      </c>
      <c r="Q14" s="17" t="str">
        <f>IF(SUM('Control Sample Data'!E$3:E$98)&gt;10,IF(AND(ISNUMBER('Control Sample Data'!E13),'Control Sample Data'!E13&lt;$B$1,'Control Sample Data'!E13&gt;0),'Control Sample Data'!E13,$B$1),"")</f>
        <v/>
      </c>
      <c r="R14" s="17" t="str">
        <f>IF(SUM('Control Sample Data'!F$3:F$98)&gt;10,IF(AND(ISNUMBER('Control Sample Data'!F13),'Control Sample Data'!F13&lt;$B$1,'Control Sample Data'!F13&gt;0),'Control Sample Data'!F13,$B$1),"")</f>
        <v/>
      </c>
      <c r="S14" s="17" t="str">
        <f>IF(SUM('Control Sample Data'!G$3:G$98)&gt;10,IF(AND(ISNUMBER('Control Sample Data'!G13),'Control Sample Data'!G13&lt;$B$1,'Control Sample Data'!G13&gt;0),'Control Sample Data'!G13,$B$1),"")</f>
        <v/>
      </c>
      <c r="T14" s="17" t="str">
        <f>IF(SUM('Control Sample Data'!H$3:H$98)&gt;10,IF(AND(ISNUMBER('Control Sample Data'!H13),'Control Sample Data'!H13&lt;$B$1,'Control Sample Data'!H13&gt;0),'Control Sample Data'!H13,$B$1),"")</f>
        <v/>
      </c>
      <c r="U14" s="17" t="str">
        <f>IF(SUM('Control Sample Data'!I$3:I$98)&gt;10,IF(AND(ISNUMBER('Control Sample Data'!I13),'Control Sample Data'!I13&lt;$B$1,'Control Sample Data'!I13&gt;0),'Control Sample Data'!I13,$B$1),"")</f>
        <v/>
      </c>
      <c r="V14" s="17" t="str">
        <f>IF(SUM('Control Sample Data'!J$3:J$98)&gt;10,IF(AND(ISNUMBER('Control Sample Data'!J13),'Control Sample Data'!J13&lt;$B$1,'Control Sample Data'!J13&gt;0),'Control Sample Data'!J13,$B$1),"")</f>
        <v/>
      </c>
      <c r="W14" s="17" t="str">
        <f>IF(SUM('Control Sample Data'!K$3:K$98)&gt;10,IF(AND(ISNUMBER('Control Sample Data'!K13),'Control Sample Data'!K13&lt;$B$1,'Control Sample Data'!K13&gt;0),'Control Sample Data'!K13,$B$1),"")</f>
        <v/>
      </c>
      <c r="X14" s="17" t="str">
        <f>IF(SUM('Control Sample Data'!L$3:L$98)&gt;10,IF(AND(ISNUMBER('Control Sample Data'!L13),'Control Sample Data'!L13&lt;$B$1,'Control Sample Data'!L13&gt;0),'Control Sample Data'!L13,$B$1),"")</f>
        <v/>
      </c>
      <c r="Y14" s="17"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8"/>
      <c r="B15" s="16" t="str">
        <f>IF('Gene Table'!D14="","",'Gene Table'!D14)</f>
        <v>NM_002542</v>
      </c>
      <c r="C15" s="16" t="s">
        <v>53</v>
      </c>
      <c r="D15" s="17" t="str">
        <f>IF(SUM('Test Sample Data'!D$3:D$98)&gt;10,IF(AND(ISNUMBER('Test Sample Data'!D14),'Test Sample Data'!D14&lt;$B$1,'Test Sample Data'!D14&gt;0),'Test Sample Data'!D14,$B$1),"")</f>
        <v/>
      </c>
      <c r="E15" s="17" t="str">
        <f>IF(SUM('Test Sample Data'!E$3:E$98)&gt;10,IF(AND(ISNUMBER('Test Sample Data'!E14),'Test Sample Data'!E14&lt;$B$1,'Test Sample Data'!E14&gt;0),'Test Sample Data'!E14,$B$1),"")</f>
        <v/>
      </c>
      <c r="F15" s="17" t="str">
        <f>IF(SUM('Test Sample Data'!F$3:F$98)&gt;10,IF(AND(ISNUMBER('Test Sample Data'!F14),'Test Sample Data'!F14&lt;$B$1,'Test Sample Data'!F14&gt;0),'Test Sample Data'!F14,$B$1),"")</f>
        <v/>
      </c>
      <c r="G15" s="17" t="str">
        <f>IF(SUM('Test Sample Data'!G$3:G$98)&gt;10,IF(AND(ISNUMBER('Test Sample Data'!G14),'Test Sample Data'!G14&lt;$B$1,'Test Sample Data'!G14&gt;0),'Test Sample Data'!G14,$B$1),"")</f>
        <v/>
      </c>
      <c r="H15" s="17" t="str">
        <f>IF(SUM('Test Sample Data'!H$3:H$98)&gt;10,IF(AND(ISNUMBER('Test Sample Data'!H14),'Test Sample Data'!H14&lt;$B$1,'Test Sample Data'!H14&gt;0),'Test Sample Data'!H14,$B$1),"")</f>
        <v/>
      </c>
      <c r="I15" s="17" t="str">
        <f>IF(SUM('Test Sample Data'!I$3:I$98)&gt;10,IF(AND(ISNUMBER('Test Sample Data'!I14),'Test Sample Data'!I14&lt;$B$1,'Test Sample Data'!I14&gt;0),'Test Sample Data'!I14,$B$1),"")</f>
        <v/>
      </c>
      <c r="J15" s="17" t="str">
        <f>IF(SUM('Test Sample Data'!J$3:J$98)&gt;10,IF(AND(ISNUMBER('Test Sample Data'!J14),'Test Sample Data'!J14&lt;$B$1,'Test Sample Data'!J14&gt;0),'Test Sample Data'!J14,$B$1),"")</f>
        <v/>
      </c>
      <c r="K15" s="17" t="str">
        <f>IF(SUM('Test Sample Data'!K$3:K$98)&gt;10,IF(AND(ISNUMBER('Test Sample Data'!K14),'Test Sample Data'!K14&lt;$B$1,'Test Sample Data'!K14&gt;0),'Test Sample Data'!K14,$B$1),"")</f>
        <v/>
      </c>
      <c r="L15" s="17" t="str">
        <f>IF(SUM('Test Sample Data'!L$3:L$98)&gt;10,IF(AND(ISNUMBER('Test Sample Data'!L14),'Test Sample Data'!L14&lt;$B$1,'Test Sample Data'!L14&gt;0),'Test Sample Data'!L14,$B$1),"")</f>
        <v/>
      </c>
      <c r="M15" s="17" t="str">
        <f>IF(SUM('Test Sample Data'!M$3:M$98)&gt;10,IF(AND(ISNUMBER('Test Sample Data'!M14),'Test Sample Data'!M14&lt;$B$1,'Test Sample Data'!M14&gt;0),'Test Sample Data'!M14,$B$1),"")</f>
        <v/>
      </c>
      <c r="N15" s="17" t="str">
        <f>'Gene Table'!D14</f>
        <v>NM_002542</v>
      </c>
      <c r="O15" s="16" t="s">
        <v>53</v>
      </c>
      <c r="P15" s="17" t="str">
        <f>IF(SUM('Control Sample Data'!D$3:D$98)&gt;10,IF(AND(ISNUMBER('Control Sample Data'!D14),'Control Sample Data'!D14&lt;$B$1,'Control Sample Data'!D14&gt;0),'Control Sample Data'!D14,$B$1),"")</f>
        <v/>
      </c>
      <c r="Q15" s="17" t="str">
        <f>IF(SUM('Control Sample Data'!E$3:E$98)&gt;10,IF(AND(ISNUMBER('Control Sample Data'!E14),'Control Sample Data'!E14&lt;$B$1,'Control Sample Data'!E14&gt;0),'Control Sample Data'!E14,$B$1),"")</f>
        <v/>
      </c>
      <c r="R15" s="17" t="str">
        <f>IF(SUM('Control Sample Data'!F$3:F$98)&gt;10,IF(AND(ISNUMBER('Control Sample Data'!F14),'Control Sample Data'!F14&lt;$B$1,'Control Sample Data'!F14&gt;0),'Control Sample Data'!F14,$B$1),"")</f>
        <v/>
      </c>
      <c r="S15" s="17" t="str">
        <f>IF(SUM('Control Sample Data'!G$3:G$98)&gt;10,IF(AND(ISNUMBER('Control Sample Data'!G14),'Control Sample Data'!G14&lt;$B$1,'Control Sample Data'!G14&gt;0),'Control Sample Data'!G14,$B$1),"")</f>
        <v/>
      </c>
      <c r="T15" s="17" t="str">
        <f>IF(SUM('Control Sample Data'!H$3:H$98)&gt;10,IF(AND(ISNUMBER('Control Sample Data'!H14),'Control Sample Data'!H14&lt;$B$1,'Control Sample Data'!H14&gt;0),'Control Sample Data'!H14,$B$1),"")</f>
        <v/>
      </c>
      <c r="U15" s="17" t="str">
        <f>IF(SUM('Control Sample Data'!I$3:I$98)&gt;10,IF(AND(ISNUMBER('Control Sample Data'!I14),'Control Sample Data'!I14&lt;$B$1,'Control Sample Data'!I14&gt;0),'Control Sample Data'!I14,$B$1),"")</f>
        <v/>
      </c>
      <c r="V15" s="17" t="str">
        <f>IF(SUM('Control Sample Data'!J$3:J$98)&gt;10,IF(AND(ISNUMBER('Control Sample Data'!J14),'Control Sample Data'!J14&lt;$B$1,'Control Sample Data'!J14&gt;0),'Control Sample Data'!J14,$B$1),"")</f>
        <v/>
      </c>
      <c r="W15" s="17" t="str">
        <f>IF(SUM('Control Sample Data'!K$3:K$98)&gt;10,IF(AND(ISNUMBER('Control Sample Data'!K14),'Control Sample Data'!K14&lt;$B$1,'Control Sample Data'!K14&gt;0),'Control Sample Data'!K14,$B$1),"")</f>
        <v/>
      </c>
      <c r="X15" s="17" t="str">
        <f>IF(SUM('Control Sample Data'!L$3:L$98)&gt;10,IF(AND(ISNUMBER('Control Sample Data'!L14),'Control Sample Data'!L14&lt;$B$1,'Control Sample Data'!L14&gt;0),'Control Sample Data'!L14,$B$1),"")</f>
        <v/>
      </c>
      <c r="Y15" s="17"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8"/>
      <c r="B16" s="16" t="str">
        <f>IF('Gene Table'!D15="","",'Gene Table'!D15)</f>
        <v>NM_000594</v>
      </c>
      <c r="C16" s="16" t="s">
        <v>57</v>
      </c>
      <c r="D16" s="17" t="str">
        <f>IF(SUM('Test Sample Data'!D$3:D$98)&gt;10,IF(AND(ISNUMBER('Test Sample Data'!D15),'Test Sample Data'!D15&lt;$B$1,'Test Sample Data'!D15&gt;0),'Test Sample Data'!D15,$B$1),"")</f>
        <v/>
      </c>
      <c r="E16" s="17" t="str">
        <f>IF(SUM('Test Sample Data'!E$3:E$98)&gt;10,IF(AND(ISNUMBER('Test Sample Data'!E15),'Test Sample Data'!E15&lt;$B$1,'Test Sample Data'!E15&gt;0),'Test Sample Data'!E15,$B$1),"")</f>
        <v/>
      </c>
      <c r="F16" s="17" t="str">
        <f>IF(SUM('Test Sample Data'!F$3:F$98)&gt;10,IF(AND(ISNUMBER('Test Sample Data'!F15),'Test Sample Data'!F15&lt;$B$1,'Test Sample Data'!F15&gt;0),'Test Sample Data'!F15,$B$1),"")</f>
        <v/>
      </c>
      <c r="G16" s="17" t="str">
        <f>IF(SUM('Test Sample Data'!G$3:G$98)&gt;10,IF(AND(ISNUMBER('Test Sample Data'!G15),'Test Sample Data'!G15&lt;$B$1,'Test Sample Data'!G15&gt;0),'Test Sample Data'!G15,$B$1),"")</f>
        <v/>
      </c>
      <c r="H16" s="17" t="str">
        <f>IF(SUM('Test Sample Data'!H$3:H$98)&gt;10,IF(AND(ISNUMBER('Test Sample Data'!H15),'Test Sample Data'!H15&lt;$B$1,'Test Sample Data'!H15&gt;0),'Test Sample Data'!H15,$B$1),"")</f>
        <v/>
      </c>
      <c r="I16" s="17" t="str">
        <f>IF(SUM('Test Sample Data'!I$3:I$98)&gt;10,IF(AND(ISNUMBER('Test Sample Data'!I15),'Test Sample Data'!I15&lt;$B$1,'Test Sample Data'!I15&gt;0),'Test Sample Data'!I15,$B$1),"")</f>
        <v/>
      </c>
      <c r="J16" s="17" t="str">
        <f>IF(SUM('Test Sample Data'!J$3:J$98)&gt;10,IF(AND(ISNUMBER('Test Sample Data'!J15),'Test Sample Data'!J15&lt;$B$1,'Test Sample Data'!J15&gt;0),'Test Sample Data'!J15,$B$1),"")</f>
        <v/>
      </c>
      <c r="K16" s="17" t="str">
        <f>IF(SUM('Test Sample Data'!K$3:K$98)&gt;10,IF(AND(ISNUMBER('Test Sample Data'!K15),'Test Sample Data'!K15&lt;$B$1,'Test Sample Data'!K15&gt;0),'Test Sample Data'!K15,$B$1),"")</f>
        <v/>
      </c>
      <c r="L16" s="17" t="str">
        <f>IF(SUM('Test Sample Data'!L$3:L$98)&gt;10,IF(AND(ISNUMBER('Test Sample Data'!L15),'Test Sample Data'!L15&lt;$B$1,'Test Sample Data'!L15&gt;0),'Test Sample Data'!L15,$B$1),"")</f>
        <v/>
      </c>
      <c r="M16" s="17" t="str">
        <f>IF(SUM('Test Sample Data'!M$3:M$98)&gt;10,IF(AND(ISNUMBER('Test Sample Data'!M15),'Test Sample Data'!M15&lt;$B$1,'Test Sample Data'!M15&gt;0),'Test Sample Data'!M15,$B$1),"")</f>
        <v/>
      </c>
      <c r="N16" s="17" t="str">
        <f>'Gene Table'!D15</f>
        <v>NM_000594</v>
      </c>
      <c r="O16" s="16" t="s">
        <v>57</v>
      </c>
      <c r="P16" s="17" t="str">
        <f>IF(SUM('Control Sample Data'!D$3:D$98)&gt;10,IF(AND(ISNUMBER('Control Sample Data'!D15),'Control Sample Data'!D15&lt;$B$1,'Control Sample Data'!D15&gt;0),'Control Sample Data'!D15,$B$1),"")</f>
        <v/>
      </c>
      <c r="Q16" s="17" t="str">
        <f>IF(SUM('Control Sample Data'!E$3:E$98)&gt;10,IF(AND(ISNUMBER('Control Sample Data'!E15),'Control Sample Data'!E15&lt;$B$1,'Control Sample Data'!E15&gt;0),'Control Sample Data'!E15,$B$1),"")</f>
        <v/>
      </c>
      <c r="R16" s="17" t="str">
        <f>IF(SUM('Control Sample Data'!F$3:F$98)&gt;10,IF(AND(ISNUMBER('Control Sample Data'!F15),'Control Sample Data'!F15&lt;$B$1,'Control Sample Data'!F15&gt;0),'Control Sample Data'!F15,$B$1),"")</f>
        <v/>
      </c>
      <c r="S16" s="17" t="str">
        <f>IF(SUM('Control Sample Data'!G$3:G$98)&gt;10,IF(AND(ISNUMBER('Control Sample Data'!G15),'Control Sample Data'!G15&lt;$B$1,'Control Sample Data'!G15&gt;0),'Control Sample Data'!G15,$B$1),"")</f>
        <v/>
      </c>
      <c r="T16" s="17" t="str">
        <f>IF(SUM('Control Sample Data'!H$3:H$98)&gt;10,IF(AND(ISNUMBER('Control Sample Data'!H15),'Control Sample Data'!H15&lt;$B$1,'Control Sample Data'!H15&gt;0),'Control Sample Data'!H15,$B$1),"")</f>
        <v/>
      </c>
      <c r="U16" s="17" t="str">
        <f>IF(SUM('Control Sample Data'!I$3:I$98)&gt;10,IF(AND(ISNUMBER('Control Sample Data'!I15),'Control Sample Data'!I15&lt;$B$1,'Control Sample Data'!I15&gt;0),'Control Sample Data'!I15,$B$1),"")</f>
        <v/>
      </c>
      <c r="V16" s="17" t="str">
        <f>IF(SUM('Control Sample Data'!J$3:J$98)&gt;10,IF(AND(ISNUMBER('Control Sample Data'!J15),'Control Sample Data'!J15&lt;$B$1,'Control Sample Data'!J15&gt;0),'Control Sample Data'!J15,$B$1),"")</f>
        <v/>
      </c>
      <c r="W16" s="17" t="str">
        <f>IF(SUM('Control Sample Data'!K$3:K$98)&gt;10,IF(AND(ISNUMBER('Control Sample Data'!K15),'Control Sample Data'!K15&lt;$B$1,'Control Sample Data'!K15&gt;0),'Control Sample Data'!K15,$B$1),"")</f>
        <v/>
      </c>
      <c r="X16" s="17" t="str">
        <f>IF(SUM('Control Sample Data'!L$3:L$98)&gt;10,IF(AND(ISNUMBER('Control Sample Data'!L15),'Control Sample Data'!L15&lt;$B$1,'Control Sample Data'!L15&gt;0),'Control Sample Data'!L15,$B$1),"")</f>
        <v/>
      </c>
      <c r="Y16" s="17"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8"/>
      <c r="B17" s="16" t="str">
        <f>IF('Gene Table'!D16="","",'Gene Table'!D16)</f>
        <v>NM_000244</v>
      </c>
      <c r="C17" s="16" t="s">
        <v>61</v>
      </c>
      <c r="D17" s="17" t="str">
        <f>IF(SUM('Test Sample Data'!D$3:D$98)&gt;10,IF(AND(ISNUMBER('Test Sample Data'!D16),'Test Sample Data'!D16&lt;$B$1,'Test Sample Data'!D16&gt;0),'Test Sample Data'!D16,$B$1),"")</f>
        <v/>
      </c>
      <c r="E17" s="17" t="str">
        <f>IF(SUM('Test Sample Data'!E$3:E$98)&gt;10,IF(AND(ISNUMBER('Test Sample Data'!E16),'Test Sample Data'!E16&lt;$B$1,'Test Sample Data'!E16&gt;0),'Test Sample Data'!E16,$B$1),"")</f>
        <v/>
      </c>
      <c r="F17" s="17" t="str">
        <f>IF(SUM('Test Sample Data'!F$3:F$98)&gt;10,IF(AND(ISNUMBER('Test Sample Data'!F16),'Test Sample Data'!F16&lt;$B$1,'Test Sample Data'!F16&gt;0),'Test Sample Data'!F16,$B$1),"")</f>
        <v/>
      </c>
      <c r="G17" s="17" t="str">
        <f>IF(SUM('Test Sample Data'!G$3:G$98)&gt;10,IF(AND(ISNUMBER('Test Sample Data'!G16),'Test Sample Data'!G16&lt;$B$1,'Test Sample Data'!G16&gt;0),'Test Sample Data'!G16,$B$1),"")</f>
        <v/>
      </c>
      <c r="H17" s="17" t="str">
        <f>IF(SUM('Test Sample Data'!H$3:H$98)&gt;10,IF(AND(ISNUMBER('Test Sample Data'!H16),'Test Sample Data'!H16&lt;$B$1,'Test Sample Data'!H16&gt;0),'Test Sample Data'!H16,$B$1),"")</f>
        <v/>
      </c>
      <c r="I17" s="17" t="str">
        <f>IF(SUM('Test Sample Data'!I$3:I$98)&gt;10,IF(AND(ISNUMBER('Test Sample Data'!I16),'Test Sample Data'!I16&lt;$B$1,'Test Sample Data'!I16&gt;0),'Test Sample Data'!I16,$B$1),"")</f>
        <v/>
      </c>
      <c r="J17" s="17" t="str">
        <f>IF(SUM('Test Sample Data'!J$3:J$98)&gt;10,IF(AND(ISNUMBER('Test Sample Data'!J16),'Test Sample Data'!J16&lt;$B$1,'Test Sample Data'!J16&gt;0),'Test Sample Data'!J16,$B$1),"")</f>
        <v/>
      </c>
      <c r="K17" s="17" t="str">
        <f>IF(SUM('Test Sample Data'!K$3:K$98)&gt;10,IF(AND(ISNUMBER('Test Sample Data'!K16),'Test Sample Data'!K16&lt;$B$1,'Test Sample Data'!K16&gt;0),'Test Sample Data'!K16,$B$1),"")</f>
        <v/>
      </c>
      <c r="L17" s="17" t="str">
        <f>IF(SUM('Test Sample Data'!L$3:L$98)&gt;10,IF(AND(ISNUMBER('Test Sample Data'!L16),'Test Sample Data'!L16&lt;$B$1,'Test Sample Data'!L16&gt;0),'Test Sample Data'!L16,$B$1),"")</f>
        <v/>
      </c>
      <c r="M17" s="17" t="str">
        <f>IF(SUM('Test Sample Data'!M$3:M$98)&gt;10,IF(AND(ISNUMBER('Test Sample Data'!M16),'Test Sample Data'!M16&lt;$B$1,'Test Sample Data'!M16&gt;0),'Test Sample Data'!M16,$B$1),"")</f>
        <v/>
      </c>
      <c r="N17" s="17" t="str">
        <f>'Gene Table'!D16</f>
        <v>NM_000244</v>
      </c>
      <c r="O17" s="16" t="s">
        <v>61</v>
      </c>
      <c r="P17" s="17" t="str">
        <f>IF(SUM('Control Sample Data'!D$3:D$98)&gt;10,IF(AND(ISNUMBER('Control Sample Data'!D16),'Control Sample Data'!D16&lt;$B$1,'Control Sample Data'!D16&gt;0),'Control Sample Data'!D16,$B$1),"")</f>
        <v/>
      </c>
      <c r="Q17" s="17" t="str">
        <f>IF(SUM('Control Sample Data'!E$3:E$98)&gt;10,IF(AND(ISNUMBER('Control Sample Data'!E16),'Control Sample Data'!E16&lt;$B$1,'Control Sample Data'!E16&gt;0),'Control Sample Data'!E16,$B$1),"")</f>
        <v/>
      </c>
      <c r="R17" s="17" t="str">
        <f>IF(SUM('Control Sample Data'!F$3:F$98)&gt;10,IF(AND(ISNUMBER('Control Sample Data'!F16),'Control Sample Data'!F16&lt;$B$1,'Control Sample Data'!F16&gt;0),'Control Sample Data'!F16,$B$1),"")</f>
        <v/>
      </c>
      <c r="S17" s="17" t="str">
        <f>IF(SUM('Control Sample Data'!G$3:G$98)&gt;10,IF(AND(ISNUMBER('Control Sample Data'!G16),'Control Sample Data'!G16&lt;$B$1,'Control Sample Data'!G16&gt;0),'Control Sample Data'!G16,$B$1),"")</f>
        <v/>
      </c>
      <c r="T17" s="17" t="str">
        <f>IF(SUM('Control Sample Data'!H$3:H$98)&gt;10,IF(AND(ISNUMBER('Control Sample Data'!H16),'Control Sample Data'!H16&lt;$B$1,'Control Sample Data'!H16&gt;0),'Control Sample Data'!H16,$B$1),"")</f>
        <v/>
      </c>
      <c r="U17" s="17" t="str">
        <f>IF(SUM('Control Sample Data'!I$3:I$98)&gt;10,IF(AND(ISNUMBER('Control Sample Data'!I16),'Control Sample Data'!I16&lt;$B$1,'Control Sample Data'!I16&gt;0),'Control Sample Data'!I16,$B$1),"")</f>
        <v/>
      </c>
      <c r="V17" s="17" t="str">
        <f>IF(SUM('Control Sample Data'!J$3:J$98)&gt;10,IF(AND(ISNUMBER('Control Sample Data'!J16),'Control Sample Data'!J16&lt;$B$1,'Control Sample Data'!J16&gt;0),'Control Sample Data'!J16,$B$1),"")</f>
        <v/>
      </c>
      <c r="W17" s="17" t="str">
        <f>IF(SUM('Control Sample Data'!K$3:K$98)&gt;10,IF(AND(ISNUMBER('Control Sample Data'!K16),'Control Sample Data'!K16&lt;$B$1,'Control Sample Data'!K16&gt;0),'Control Sample Data'!K16,$B$1),"")</f>
        <v/>
      </c>
      <c r="X17" s="17" t="str">
        <f>IF(SUM('Control Sample Data'!L$3:L$98)&gt;10,IF(AND(ISNUMBER('Control Sample Data'!L16),'Control Sample Data'!L16&lt;$B$1,'Control Sample Data'!L16&gt;0),'Control Sample Data'!L16,$B$1),"")</f>
        <v/>
      </c>
      <c r="Y17" s="17"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8"/>
      <c r="B18" s="16" t="str">
        <f>IF('Gene Table'!D17="","",'Gene Table'!D17)</f>
        <v>NM_000499</v>
      </c>
      <c r="C18" s="16" t="s">
        <v>65</v>
      </c>
      <c r="D18" s="17" t="str">
        <f>IF(SUM('Test Sample Data'!D$3:D$98)&gt;10,IF(AND(ISNUMBER('Test Sample Data'!D17),'Test Sample Data'!D17&lt;$B$1,'Test Sample Data'!D17&gt;0),'Test Sample Data'!D17,$B$1),"")</f>
        <v/>
      </c>
      <c r="E18" s="17" t="str">
        <f>IF(SUM('Test Sample Data'!E$3:E$98)&gt;10,IF(AND(ISNUMBER('Test Sample Data'!E17),'Test Sample Data'!E17&lt;$B$1,'Test Sample Data'!E17&gt;0),'Test Sample Data'!E17,$B$1),"")</f>
        <v/>
      </c>
      <c r="F18" s="17" t="str">
        <f>IF(SUM('Test Sample Data'!F$3:F$98)&gt;10,IF(AND(ISNUMBER('Test Sample Data'!F17),'Test Sample Data'!F17&lt;$B$1,'Test Sample Data'!F17&gt;0),'Test Sample Data'!F17,$B$1),"")</f>
        <v/>
      </c>
      <c r="G18" s="17" t="str">
        <f>IF(SUM('Test Sample Data'!G$3:G$98)&gt;10,IF(AND(ISNUMBER('Test Sample Data'!G17),'Test Sample Data'!G17&lt;$B$1,'Test Sample Data'!G17&gt;0),'Test Sample Data'!G17,$B$1),"")</f>
        <v/>
      </c>
      <c r="H18" s="17" t="str">
        <f>IF(SUM('Test Sample Data'!H$3:H$98)&gt;10,IF(AND(ISNUMBER('Test Sample Data'!H17),'Test Sample Data'!H17&lt;$B$1,'Test Sample Data'!H17&gt;0),'Test Sample Data'!H17,$B$1),"")</f>
        <v/>
      </c>
      <c r="I18" s="17" t="str">
        <f>IF(SUM('Test Sample Data'!I$3:I$98)&gt;10,IF(AND(ISNUMBER('Test Sample Data'!I17),'Test Sample Data'!I17&lt;$B$1,'Test Sample Data'!I17&gt;0),'Test Sample Data'!I17,$B$1),"")</f>
        <v/>
      </c>
      <c r="J18" s="17" t="str">
        <f>IF(SUM('Test Sample Data'!J$3:J$98)&gt;10,IF(AND(ISNUMBER('Test Sample Data'!J17),'Test Sample Data'!J17&lt;$B$1,'Test Sample Data'!J17&gt;0),'Test Sample Data'!J17,$B$1),"")</f>
        <v/>
      </c>
      <c r="K18" s="17" t="str">
        <f>IF(SUM('Test Sample Data'!K$3:K$98)&gt;10,IF(AND(ISNUMBER('Test Sample Data'!K17),'Test Sample Data'!K17&lt;$B$1,'Test Sample Data'!K17&gt;0),'Test Sample Data'!K17,$B$1),"")</f>
        <v/>
      </c>
      <c r="L18" s="17" t="str">
        <f>IF(SUM('Test Sample Data'!L$3:L$98)&gt;10,IF(AND(ISNUMBER('Test Sample Data'!L17),'Test Sample Data'!L17&lt;$B$1,'Test Sample Data'!L17&gt;0),'Test Sample Data'!L17,$B$1),"")</f>
        <v/>
      </c>
      <c r="M18" s="17" t="str">
        <f>IF(SUM('Test Sample Data'!M$3:M$98)&gt;10,IF(AND(ISNUMBER('Test Sample Data'!M17),'Test Sample Data'!M17&lt;$B$1,'Test Sample Data'!M17&gt;0),'Test Sample Data'!M17,$B$1),"")</f>
        <v/>
      </c>
      <c r="N18" s="17" t="str">
        <f>'Gene Table'!D17</f>
        <v>NM_000499</v>
      </c>
      <c r="O18" s="16" t="s">
        <v>65</v>
      </c>
      <c r="P18" s="17" t="str">
        <f>IF(SUM('Control Sample Data'!D$3:D$98)&gt;10,IF(AND(ISNUMBER('Control Sample Data'!D17),'Control Sample Data'!D17&lt;$B$1,'Control Sample Data'!D17&gt;0),'Control Sample Data'!D17,$B$1),"")</f>
        <v/>
      </c>
      <c r="Q18" s="17" t="str">
        <f>IF(SUM('Control Sample Data'!E$3:E$98)&gt;10,IF(AND(ISNUMBER('Control Sample Data'!E17),'Control Sample Data'!E17&lt;$B$1,'Control Sample Data'!E17&gt;0),'Control Sample Data'!E17,$B$1),"")</f>
        <v/>
      </c>
      <c r="R18" s="17" t="str">
        <f>IF(SUM('Control Sample Data'!F$3:F$98)&gt;10,IF(AND(ISNUMBER('Control Sample Data'!F17),'Control Sample Data'!F17&lt;$B$1,'Control Sample Data'!F17&gt;0),'Control Sample Data'!F17,$B$1),"")</f>
        <v/>
      </c>
      <c r="S18" s="17" t="str">
        <f>IF(SUM('Control Sample Data'!G$3:G$98)&gt;10,IF(AND(ISNUMBER('Control Sample Data'!G17),'Control Sample Data'!G17&lt;$B$1,'Control Sample Data'!G17&gt;0),'Control Sample Data'!G17,$B$1),"")</f>
        <v/>
      </c>
      <c r="T18" s="17" t="str">
        <f>IF(SUM('Control Sample Data'!H$3:H$98)&gt;10,IF(AND(ISNUMBER('Control Sample Data'!H17),'Control Sample Data'!H17&lt;$B$1,'Control Sample Data'!H17&gt;0),'Control Sample Data'!H17,$B$1),"")</f>
        <v/>
      </c>
      <c r="U18" s="17" t="str">
        <f>IF(SUM('Control Sample Data'!I$3:I$98)&gt;10,IF(AND(ISNUMBER('Control Sample Data'!I17),'Control Sample Data'!I17&lt;$B$1,'Control Sample Data'!I17&gt;0),'Control Sample Data'!I17,$B$1),"")</f>
        <v/>
      </c>
      <c r="V18" s="17" t="str">
        <f>IF(SUM('Control Sample Data'!J$3:J$98)&gt;10,IF(AND(ISNUMBER('Control Sample Data'!J17),'Control Sample Data'!J17&lt;$B$1,'Control Sample Data'!J17&gt;0),'Control Sample Data'!J17,$B$1),"")</f>
        <v/>
      </c>
      <c r="W18" s="17" t="str">
        <f>IF(SUM('Control Sample Data'!K$3:K$98)&gt;10,IF(AND(ISNUMBER('Control Sample Data'!K17),'Control Sample Data'!K17&lt;$B$1,'Control Sample Data'!K17&gt;0),'Control Sample Data'!K17,$B$1),"")</f>
        <v/>
      </c>
      <c r="X18" s="17" t="str">
        <f>IF(SUM('Control Sample Data'!L$3:L$98)&gt;10,IF(AND(ISNUMBER('Control Sample Data'!L17),'Control Sample Data'!L17&lt;$B$1,'Control Sample Data'!L17&gt;0),'Control Sample Data'!L17,$B$1),"")</f>
        <v/>
      </c>
      <c r="Y18" s="17"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8"/>
      <c r="B19" s="16" t="str">
        <f>IF('Gene Table'!D18="","",'Gene Table'!D18)</f>
        <v>NM_003579</v>
      </c>
      <c r="C19" s="16" t="s">
        <v>69</v>
      </c>
      <c r="D19" s="17" t="str">
        <f>IF(SUM('Test Sample Data'!D$3:D$98)&gt;10,IF(AND(ISNUMBER('Test Sample Data'!D18),'Test Sample Data'!D18&lt;$B$1,'Test Sample Data'!D18&gt;0),'Test Sample Data'!D18,$B$1),"")</f>
        <v/>
      </c>
      <c r="E19" s="17" t="str">
        <f>IF(SUM('Test Sample Data'!E$3:E$98)&gt;10,IF(AND(ISNUMBER('Test Sample Data'!E18),'Test Sample Data'!E18&lt;$B$1,'Test Sample Data'!E18&gt;0),'Test Sample Data'!E18,$B$1),"")</f>
        <v/>
      </c>
      <c r="F19" s="17" t="str">
        <f>IF(SUM('Test Sample Data'!F$3:F$98)&gt;10,IF(AND(ISNUMBER('Test Sample Data'!F18),'Test Sample Data'!F18&lt;$B$1,'Test Sample Data'!F18&gt;0),'Test Sample Data'!F18,$B$1),"")</f>
        <v/>
      </c>
      <c r="G19" s="17" t="str">
        <f>IF(SUM('Test Sample Data'!G$3:G$98)&gt;10,IF(AND(ISNUMBER('Test Sample Data'!G18),'Test Sample Data'!G18&lt;$B$1,'Test Sample Data'!G18&gt;0),'Test Sample Data'!G18,$B$1),"")</f>
        <v/>
      </c>
      <c r="H19" s="17" t="str">
        <f>IF(SUM('Test Sample Data'!H$3:H$98)&gt;10,IF(AND(ISNUMBER('Test Sample Data'!H18),'Test Sample Data'!H18&lt;$B$1,'Test Sample Data'!H18&gt;0),'Test Sample Data'!H18,$B$1),"")</f>
        <v/>
      </c>
      <c r="I19" s="17" t="str">
        <f>IF(SUM('Test Sample Data'!I$3:I$98)&gt;10,IF(AND(ISNUMBER('Test Sample Data'!I18),'Test Sample Data'!I18&lt;$B$1,'Test Sample Data'!I18&gt;0),'Test Sample Data'!I18,$B$1),"")</f>
        <v/>
      </c>
      <c r="J19" s="17" t="str">
        <f>IF(SUM('Test Sample Data'!J$3:J$98)&gt;10,IF(AND(ISNUMBER('Test Sample Data'!J18),'Test Sample Data'!J18&lt;$B$1,'Test Sample Data'!J18&gt;0),'Test Sample Data'!J18,$B$1),"")</f>
        <v/>
      </c>
      <c r="K19" s="17" t="str">
        <f>IF(SUM('Test Sample Data'!K$3:K$98)&gt;10,IF(AND(ISNUMBER('Test Sample Data'!K18),'Test Sample Data'!K18&lt;$B$1,'Test Sample Data'!K18&gt;0),'Test Sample Data'!K18,$B$1),"")</f>
        <v/>
      </c>
      <c r="L19" s="17" t="str">
        <f>IF(SUM('Test Sample Data'!L$3:L$98)&gt;10,IF(AND(ISNUMBER('Test Sample Data'!L18),'Test Sample Data'!L18&lt;$B$1,'Test Sample Data'!L18&gt;0),'Test Sample Data'!L18,$B$1),"")</f>
        <v/>
      </c>
      <c r="M19" s="17" t="str">
        <f>IF(SUM('Test Sample Data'!M$3:M$98)&gt;10,IF(AND(ISNUMBER('Test Sample Data'!M18),'Test Sample Data'!M18&lt;$B$1,'Test Sample Data'!M18&gt;0),'Test Sample Data'!M18,$B$1),"")</f>
        <v/>
      </c>
      <c r="N19" s="17" t="str">
        <f>'Gene Table'!D18</f>
        <v>NM_003579</v>
      </c>
      <c r="O19" s="16" t="s">
        <v>69</v>
      </c>
      <c r="P19" s="17" t="str">
        <f>IF(SUM('Control Sample Data'!D$3:D$98)&gt;10,IF(AND(ISNUMBER('Control Sample Data'!D18),'Control Sample Data'!D18&lt;$B$1,'Control Sample Data'!D18&gt;0),'Control Sample Data'!D18,$B$1),"")</f>
        <v/>
      </c>
      <c r="Q19" s="17" t="str">
        <f>IF(SUM('Control Sample Data'!E$3:E$98)&gt;10,IF(AND(ISNUMBER('Control Sample Data'!E18),'Control Sample Data'!E18&lt;$B$1,'Control Sample Data'!E18&gt;0),'Control Sample Data'!E18,$B$1),"")</f>
        <v/>
      </c>
      <c r="R19" s="17" t="str">
        <f>IF(SUM('Control Sample Data'!F$3:F$98)&gt;10,IF(AND(ISNUMBER('Control Sample Data'!F18),'Control Sample Data'!F18&lt;$B$1,'Control Sample Data'!F18&gt;0),'Control Sample Data'!F18,$B$1),"")</f>
        <v/>
      </c>
      <c r="S19" s="17" t="str">
        <f>IF(SUM('Control Sample Data'!G$3:G$98)&gt;10,IF(AND(ISNUMBER('Control Sample Data'!G18),'Control Sample Data'!G18&lt;$B$1,'Control Sample Data'!G18&gt;0),'Control Sample Data'!G18,$B$1),"")</f>
        <v/>
      </c>
      <c r="T19" s="17" t="str">
        <f>IF(SUM('Control Sample Data'!H$3:H$98)&gt;10,IF(AND(ISNUMBER('Control Sample Data'!H18),'Control Sample Data'!H18&lt;$B$1,'Control Sample Data'!H18&gt;0),'Control Sample Data'!H18,$B$1),"")</f>
        <v/>
      </c>
      <c r="U19" s="17" t="str">
        <f>IF(SUM('Control Sample Data'!I$3:I$98)&gt;10,IF(AND(ISNUMBER('Control Sample Data'!I18),'Control Sample Data'!I18&lt;$B$1,'Control Sample Data'!I18&gt;0),'Control Sample Data'!I18,$B$1),"")</f>
        <v/>
      </c>
      <c r="V19" s="17" t="str">
        <f>IF(SUM('Control Sample Data'!J$3:J$98)&gt;10,IF(AND(ISNUMBER('Control Sample Data'!J18),'Control Sample Data'!J18&lt;$B$1,'Control Sample Data'!J18&gt;0),'Control Sample Data'!J18,$B$1),"")</f>
        <v/>
      </c>
      <c r="W19" s="17" t="str">
        <f>IF(SUM('Control Sample Data'!K$3:K$98)&gt;10,IF(AND(ISNUMBER('Control Sample Data'!K18),'Control Sample Data'!K18&lt;$B$1,'Control Sample Data'!K18&gt;0),'Control Sample Data'!K18,$B$1),"")</f>
        <v/>
      </c>
      <c r="X19" s="17" t="str">
        <f>IF(SUM('Control Sample Data'!L$3:L$98)&gt;10,IF(AND(ISNUMBER('Control Sample Data'!L18),'Control Sample Data'!L18&lt;$B$1,'Control Sample Data'!L18&gt;0),'Control Sample Data'!L18,$B$1),"")</f>
        <v/>
      </c>
      <c r="Y19" s="17"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8"/>
      <c r="B20" s="16" t="str">
        <f>IF('Gene Table'!D19="","",'Gene Table'!D19)</f>
        <v>NM_005432</v>
      </c>
      <c r="C20" s="16" t="s">
        <v>73</v>
      </c>
      <c r="D20" s="17" t="str">
        <f>IF(SUM('Test Sample Data'!D$3:D$98)&gt;10,IF(AND(ISNUMBER('Test Sample Data'!D19),'Test Sample Data'!D19&lt;$B$1,'Test Sample Data'!D19&gt;0),'Test Sample Data'!D19,$B$1),"")</f>
        <v/>
      </c>
      <c r="E20" s="17" t="str">
        <f>IF(SUM('Test Sample Data'!E$3:E$98)&gt;10,IF(AND(ISNUMBER('Test Sample Data'!E19),'Test Sample Data'!E19&lt;$B$1,'Test Sample Data'!E19&gt;0),'Test Sample Data'!E19,$B$1),"")</f>
        <v/>
      </c>
      <c r="F20" s="17" t="str">
        <f>IF(SUM('Test Sample Data'!F$3:F$98)&gt;10,IF(AND(ISNUMBER('Test Sample Data'!F19),'Test Sample Data'!F19&lt;$B$1,'Test Sample Data'!F19&gt;0),'Test Sample Data'!F19,$B$1),"")</f>
        <v/>
      </c>
      <c r="G20" s="17" t="str">
        <f>IF(SUM('Test Sample Data'!G$3:G$98)&gt;10,IF(AND(ISNUMBER('Test Sample Data'!G19),'Test Sample Data'!G19&lt;$B$1,'Test Sample Data'!G19&gt;0),'Test Sample Data'!G19,$B$1),"")</f>
        <v/>
      </c>
      <c r="H20" s="17" t="str">
        <f>IF(SUM('Test Sample Data'!H$3:H$98)&gt;10,IF(AND(ISNUMBER('Test Sample Data'!H19),'Test Sample Data'!H19&lt;$B$1,'Test Sample Data'!H19&gt;0),'Test Sample Data'!H19,$B$1),"")</f>
        <v/>
      </c>
      <c r="I20" s="17" t="str">
        <f>IF(SUM('Test Sample Data'!I$3:I$98)&gt;10,IF(AND(ISNUMBER('Test Sample Data'!I19),'Test Sample Data'!I19&lt;$B$1,'Test Sample Data'!I19&gt;0),'Test Sample Data'!I19,$B$1),"")</f>
        <v/>
      </c>
      <c r="J20" s="17" t="str">
        <f>IF(SUM('Test Sample Data'!J$3:J$98)&gt;10,IF(AND(ISNUMBER('Test Sample Data'!J19),'Test Sample Data'!J19&lt;$B$1,'Test Sample Data'!J19&gt;0),'Test Sample Data'!J19,$B$1),"")</f>
        <v/>
      </c>
      <c r="K20" s="17" t="str">
        <f>IF(SUM('Test Sample Data'!K$3:K$98)&gt;10,IF(AND(ISNUMBER('Test Sample Data'!K19),'Test Sample Data'!K19&lt;$B$1,'Test Sample Data'!K19&gt;0),'Test Sample Data'!K19,$B$1),"")</f>
        <v/>
      </c>
      <c r="L20" s="17" t="str">
        <f>IF(SUM('Test Sample Data'!L$3:L$98)&gt;10,IF(AND(ISNUMBER('Test Sample Data'!L19),'Test Sample Data'!L19&lt;$B$1,'Test Sample Data'!L19&gt;0),'Test Sample Data'!L19,$B$1),"")</f>
        <v/>
      </c>
      <c r="M20" s="17" t="str">
        <f>IF(SUM('Test Sample Data'!M$3:M$98)&gt;10,IF(AND(ISNUMBER('Test Sample Data'!M19),'Test Sample Data'!M19&lt;$B$1,'Test Sample Data'!M19&gt;0),'Test Sample Data'!M19,$B$1),"")</f>
        <v/>
      </c>
      <c r="N20" s="17" t="str">
        <f>'Gene Table'!D19</f>
        <v>NM_005432</v>
      </c>
      <c r="O20" s="16" t="s">
        <v>73</v>
      </c>
      <c r="P20" s="17" t="str">
        <f>IF(SUM('Control Sample Data'!D$3:D$98)&gt;10,IF(AND(ISNUMBER('Control Sample Data'!D19),'Control Sample Data'!D19&lt;$B$1,'Control Sample Data'!D19&gt;0),'Control Sample Data'!D19,$B$1),"")</f>
        <v/>
      </c>
      <c r="Q20" s="17" t="str">
        <f>IF(SUM('Control Sample Data'!E$3:E$98)&gt;10,IF(AND(ISNUMBER('Control Sample Data'!E19),'Control Sample Data'!E19&lt;$B$1,'Control Sample Data'!E19&gt;0),'Control Sample Data'!E19,$B$1),"")</f>
        <v/>
      </c>
      <c r="R20" s="17" t="str">
        <f>IF(SUM('Control Sample Data'!F$3:F$98)&gt;10,IF(AND(ISNUMBER('Control Sample Data'!F19),'Control Sample Data'!F19&lt;$B$1,'Control Sample Data'!F19&gt;0),'Control Sample Data'!F19,$B$1),"")</f>
        <v/>
      </c>
      <c r="S20" s="17" t="str">
        <f>IF(SUM('Control Sample Data'!G$3:G$98)&gt;10,IF(AND(ISNUMBER('Control Sample Data'!G19),'Control Sample Data'!G19&lt;$B$1,'Control Sample Data'!G19&gt;0),'Control Sample Data'!G19,$B$1),"")</f>
        <v/>
      </c>
      <c r="T20" s="17" t="str">
        <f>IF(SUM('Control Sample Data'!H$3:H$98)&gt;10,IF(AND(ISNUMBER('Control Sample Data'!H19),'Control Sample Data'!H19&lt;$B$1,'Control Sample Data'!H19&gt;0),'Control Sample Data'!H19,$B$1),"")</f>
        <v/>
      </c>
      <c r="U20" s="17" t="str">
        <f>IF(SUM('Control Sample Data'!I$3:I$98)&gt;10,IF(AND(ISNUMBER('Control Sample Data'!I19),'Control Sample Data'!I19&lt;$B$1,'Control Sample Data'!I19&gt;0),'Control Sample Data'!I19,$B$1),"")</f>
        <v/>
      </c>
      <c r="V20" s="17" t="str">
        <f>IF(SUM('Control Sample Data'!J$3:J$98)&gt;10,IF(AND(ISNUMBER('Control Sample Data'!J19),'Control Sample Data'!J19&lt;$B$1,'Control Sample Data'!J19&gt;0),'Control Sample Data'!J19,$B$1),"")</f>
        <v/>
      </c>
      <c r="W20" s="17" t="str">
        <f>IF(SUM('Control Sample Data'!K$3:K$98)&gt;10,IF(AND(ISNUMBER('Control Sample Data'!K19),'Control Sample Data'!K19&lt;$B$1,'Control Sample Data'!K19&gt;0),'Control Sample Data'!K19,$B$1),"")</f>
        <v/>
      </c>
      <c r="X20" s="17" t="str">
        <f>IF(SUM('Control Sample Data'!L$3:L$98)&gt;10,IF(AND(ISNUMBER('Control Sample Data'!L19),'Control Sample Data'!L19&lt;$B$1,'Control Sample Data'!L19&gt;0),'Control Sample Data'!L19,$B$1),"")</f>
        <v/>
      </c>
      <c r="Y20" s="17"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8"/>
      <c r="B21" s="16" t="str">
        <f>IF('Gene Table'!D20="","",'Gene Table'!D20)</f>
        <v>NM_004628</v>
      </c>
      <c r="C21" s="16" t="s">
        <v>77</v>
      </c>
      <c r="D21" s="17" t="str">
        <f>IF(SUM('Test Sample Data'!D$3:D$98)&gt;10,IF(AND(ISNUMBER('Test Sample Data'!D20),'Test Sample Data'!D20&lt;$B$1,'Test Sample Data'!D20&gt;0),'Test Sample Data'!D20,$B$1),"")</f>
        <v/>
      </c>
      <c r="E21" s="17" t="str">
        <f>IF(SUM('Test Sample Data'!E$3:E$98)&gt;10,IF(AND(ISNUMBER('Test Sample Data'!E20),'Test Sample Data'!E20&lt;$B$1,'Test Sample Data'!E20&gt;0),'Test Sample Data'!E20,$B$1),"")</f>
        <v/>
      </c>
      <c r="F21" s="17" t="str">
        <f>IF(SUM('Test Sample Data'!F$3:F$98)&gt;10,IF(AND(ISNUMBER('Test Sample Data'!F20),'Test Sample Data'!F20&lt;$B$1,'Test Sample Data'!F20&gt;0),'Test Sample Data'!F20,$B$1),"")</f>
        <v/>
      </c>
      <c r="G21" s="17" t="str">
        <f>IF(SUM('Test Sample Data'!G$3:G$98)&gt;10,IF(AND(ISNUMBER('Test Sample Data'!G20),'Test Sample Data'!G20&lt;$B$1,'Test Sample Data'!G20&gt;0),'Test Sample Data'!G20,$B$1),"")</f>
        <v/>
      </c>
      <c r="H21" s="17" t="str">
        <f>IF(SUM('Test Sample Data'!H$3:H$98)&gt;10,IF(AND(ISNUMBER('Test Sample Data'!H20),'Test Sample Data'!H20&lt;$B$1,'Test Sample Data'!H20&gt;0),'Test Sample Data'!H20,$B$1),"")</f>
        <v/>
      </c>
      <c r="I21" s="17" t="str">
        <f>IF(SUM('Test Sample Data'!I$3:I$98)&gt;10,IF(AND(ISNUMBER('Test Sample Data'!I20),'Test Sample Data'!I20&lt;$B$1,'Test Sample Data'!I20&gt;0),'Test Sample Data'!I20,$B$1),"")</f>
        <v/>
      </c>
      <c r="J21" s="17" t="str">
        <f>IF(SUM('Test Sample Data'!J$3:J$98)&gt;10,IF(AND(ISNUMBER('Test Sample Data'!J20),'Test Sample Data'!J20&lt;$B$1,'Test Sample Data'!J20&gt;0),'Test Sample Data'!J20,$B$1),"")</f>
        <v/>
      </c>
      <c r="K21" s="17" t="str">
        <f>IF(SUM('Test Sample Data'!K$3:K$98)&gt;10,IF(AND(ISNUMBER('Test Sample Data'!K20),'Test Sample Data'!K20&lt;$B$1,'Test Sample Data'!K20&gt;0),'Test Sample Data'!K20,$B$1),"")</f>
        <v/>
      </c>
      <c r="L21" s="17" t="str">
        <f>IF(SUM('Test Sample Data'!L$3:L$98)&gt;10,IF(AND(ISNUMBER('Test Sample Data'!L20),'Test Sample Data'!L20&lt;$B$1,'Test Sample Data'!L20&gt;0),'Test Sample Data'!L20,$B$1),"")</f>
        <v/>
      </c>
      <c r="M21" s="17" t="str">
        <f>IF(SUM('Test Sample Data'!M$3:M$98)&gt;10,IF(AND(ISNUMBER('Test Sample Data'!M20),'Test Sample Data'!M20&lt;$B$1,'Test Sample Data'!M20&gt;0),'Test Sample Data'!M20,$B$1),"")</f>
        <v/>
      </c>
      <c r="N21" s="17" t="str">
        <f>'Gene Table'!D20</f>
        <v>NM_004628</v>
      </c>
      <c r="O21" s="16" t="s">
        <v>77</v>
      </c>
      <c r="P21" s="17" t="str">
        <f>IF(SUM('Control Sample Data'!D$3:D$98)&gt;10,IF(AND(ISNUMBER('Control Sample Data'!D20),'Control Sample Data'!D20&lt;$B$1,'Control Sample Data'!D20&gt;0),'Control Sample Data'!D20,$B$1),"")</f>
        <v/>
      </c>
      <c r="Q21" s="17" t="str">
        <f>IF(SUM('Control Sample Data'!E$3:E$98)&gt;10,IF(AND(ISNUMBER('Control Sample Data'!E20),'Control Sample Data'!E20&lt;$B$1,'Control Sample Data'!E20&gt;0),'Control Sample Data'!E20,$B$1),"")</f>
        <v/>
      </c>
      <c r="R21" s="17" t="str">
        <f>IF(SUM('Control Sample Data'!F$3:F$98)&gt;10,IF(AND(ISNUMBER('Control Sample Data'!F20),'Control Sample Data'!F20&lt;$B$1,'Control Sample Data'!F20&gt;0),'Control Sample Data'!F20,$B$1),"")</f>
        <v/>
      </c>
      <c r="S21" s="17" t="str">
        <f>IF(SUM('Control Sample Data'!G$3:G$98)&gt;10,IF(AND(ISNUMBER('Control Sample Data'!G20),'Control Sample Data'!G20&lt;$B$1,'Control Sample Data'!G20&gt;0),'Control Sample Data'!G20,$B$1),"")</f>
        <v/>
      </c>
      <c r="T21" s="17" t="str">
        <f>IF(SUM('Control Sample Data'!H$3:H$98)&gt;10,IF(AND(ISNUMBER('Control Sample Data'!H20),'Control Sample Data'!H20&lt;$B$1,'Control Sample Data'!H20&gt;0),'Control Sample Data'!H20,$B$1),"")</f>
        <v/>
      </c>
      <c r="U21" s="17" t="str">
        <f>IF(SUM('Control Sample Data'!I$3:I$98)&gt;10,IF(AND(ISNUMBER('Control Sample Data'!I20),'Control Sample Data'!I20&lt;$B$1,'Control Sample Data'!I20&gt;0),'Control Sample Data'!I20,$B$1),"")</f>
        <v/>
      </c>
      <c r="V21" s="17" t="str">
        <f>IF(SUM('Control Sample Data'!J$3:J$98)&gt;10,IF(AND(ISNUMBER('Control Sample Data'!J20),'Control Sample Data'!J20&lt;$B$1,'Control Sample Data'!J20&gt;0),'Control Sample Data'!J20,$B$1),"")</f>
        <v/>
      </c>
      <c r="W21" s="17" t="str">
        <f>IF(SUM('Control Sample Data'!K$3:K$98)&gt;10,IF(AND(ISNUMBER('Control Sample Data'!K20),'Control Sample Data'!K20&lt;$B$1,'Control Sample Data'!K20&gt;0),'Control Sample Data'!K20,$B$1),"")</f>
        <v/>
      </c>
      <c r="X21" s="17" t="str">
        <f>IF(SUM('Control Sample Data'!L$3:L$98)&gt;10,IF(AND(ISNUMBER('Control Sample Data'!L20),'Control Sample Data'!L20&lt;$B$1,'Control Sample Data'!L20&gt;0),'Control Sample Data'!L20,$B$1),"")</f>
        <v/>
      </c>
      <c r="Y21" s="17"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8"/>
      <c r="B22" s="16" t="str">
        <f>IF('Gene Table'!D21="","",'Gene Table'!D21)</f>
        <v>NM_000636</v>
      </c>
      <c r="C22" s="16" t="s">
        <v>81</v>
      </c>
      <c r="D22" s="17" t="str">
        <f>IF(SUM('Test Sample Data'!D$3:D$98)&gt;10,IF(AND(ISNUMBER('Test Sample Data'!D21),'Test Sample Data'!D21&lt;$B$1,'Test Sample Data'!D21&gt;0),'Test Sample Data'!D21,$B$1),"")</f>
        <v/>
      </c>
      <c r="E22" s="17" t="str">
        <f>IF(SUM('Test Sample Data'!E$3:E$98)&gt;10,IF(AND(ISNUMBER('Test Sample Data'!E21),'Test Sample Data'!E21&lt;$B$1,'Test Sample Data'!E21&gt;0),'Test Sample Data'!E21,$B$1),"")</f>
        <v/>
      </c>
      <c r="F22" s="17" t="str">
        <f>IF(SUM('Test Sample Data'!F$3:F$98)&gt;10,IF(AND(ISNUMBER('Test Sample Data'!F21),'Test Sample Data'!F21&lt;$B$1,'Test Sample Data'!F21&gt;0),'Test Sample Data'!F21,$B$1),"")</f>
        <v/>
      </c>
      <c r="G22" s="17" t="str">
        <f>IF(SUM('Test Sample Data'!G$3:G$98)&gt;10,IF(AND(ISNUMBER('Test Sample Data'!G21),'Test Sample Data'!G21&lt;$B$1,'Test Sample Data'!G21&gt;0),'Test Sample Data'!G21,$B$1),"")</f>
        <v/>
      </c>
      <c r="H22" s="17" t="str">
        <f>IF(SUM('Test Sample Data'!H$3:H$98)&gt;10,IF(AND(ISNUMBER('Test Sample Data'!H21),'Test Sample Data'!H21&lt;$B$1,'Test Sample Data'!H21&gt;0),'Test Sample Data'!H21,$B$1),"")</f>
        <v/>
      </c>
      <c r="I22" s="17" t="str">
        <f>IF(SUM('Test Sample Data'!I$3:I$98)&gt;10,IF(AND(ISNUMBER('Test Sample Data'!I21),'Test Sample Data'!I21&lt;$B$1,'Test Sample Data'!I21&gt;0),'Test Sample Data'!I21,$B$1),"")</f>
        <v/>
      </c>
      <c r="J22" s="17" t="str">
        <f>IF(SUM('Test Sample Data'!J$3:J$98)&gt;10,IF(AND(ISNUMBER('Test Sample Data'!J21),'Test Sample Data'!J21&lt;$B$1,'Test Sample Data'!J21&gt;0),'Test Sample Data'!J21,$B$1),"")</f>
        <v/>
      </c>
      <c r="K22" s="17" t="str">
        <f>IF(SUM('Test Sample Data'!K$3:K$98)&gt;10,IF(AND(ISNUMBER('Test Sample Data'!K21),'Test Sample Data'!K21&lt;$B$1,'Test Sample Data'!K21&gt;0),'Test Sample Data'!K21,$B$1),"")</f>
        <v/>
      </c>
      <c r="L22" s="17" t="str">
        <f>IF(SUM('Test Sample Data'!L$3:L$98)&gt;10,IF(AND(ISNUMBER('Test Sample Data'!L21),'Test Sample Data'!L21&lt;$B$1,'Test Sample Data'!L21&gt;0),'Test Sample Data'!L21,$B$1),"")</f>
        <v/>
      </c>
      <c r="M22" s="17" t="str">
        <f>IF(SUM('Test Sample Data'!M$3:M$98)&gt;10,IF(AND(ISNUMBER('Test Sample Data'!M21),'Test Sample Data'!M21&lt;$B$1,'Test Sample Data'!M21&gt;0),'Test Sample Data'!M21,$B$1),"")</f>
        <v/>
      </c>
      <c r="N22" s="17" t="str">
        <f>'Gene Table'!D21</f>
        <v>NM_000636</v>
      </c>
      <c r="O22" s="16" t="s">
        <v>81</v>
      </c>
      <c r="P22" s="17" t="str">
        <f>IF(SUM('Control Sample Data'!D$3:D$98)&gt;10,IF(AND(ISNUMBER('Control Sample Data'!D21),'Control Sample Data'!D21&lt;$B$1,'Control Sample Data'!D21&gt;0),'Control Sample Data'!D21,$B$1),"")</f>
        <v/>
      </c>
      <c r="Q22" s="17" t="str">
        <f>IF(SUM('Control Sample Data'!E$3:E$98)&gt;10,IF(AND(ISNUMBER('Control Sample Data'!E21),'Control Sample Data'!E21&lt;$B$1,'Control Sample Data'!E21&gt;0),'Control Sample Data'!E21,$B$1),"")</f>
        <v/>
      </c>
      <c r="R22" s="17" t="str">
        <f>IF(SUM('Control Sample Data'!F$3:F$98)&gt;10,IF(AND(ISNUMBER('Control Sample Data'!F21),'Control Sample Data'!F21&lt;$B$1,'Control Sample Data'!F21&gt;0),'Control Sample Data'!F21,$B$1),"")</f>
        <v/>
      </c>
      <c r="S22" s="17" t="str">
        <f>IF(SUM('Control Sample Data'!G$3:G$98)&gt;10,IF(AND(ISNUMBER('Control Sample Data'!G21),'Control Sample Data'!G21&lt;$B$1,'Control Sample Data'!G21&gt;0),'Control Sample Data'!G21,$B$1),"")</f>
        <v/>
      </c>
      <c r="T22" s="17" t="str">
        <f>IF(SUM('Control Sample Data'!H$3:H$98)&gt;10,IF(AND(ISNUMBER('Control Sample Data'!H21),'Control Sample Data'!H21&lt;$B$1,'Control Sample Data'!H21&gt;0),'Control Sample Data'!H21,$B$1),"")</f>
        <v/>
      </c>
      <c r="U22" s="17" t="str">
        <f>IF(SUM('Control Sample Data'!I$3:I$98)&gt;10,IF(AND(ISNUMBER('Control Sample Data'!I21),'Control Sample Data'!I21&lt;$B$1,'Control Sample Data'!I21&gt;0),'Control Sample Data'!I21,$B$1),"")</f>
        <v/>
      </c>
      <c r="V22" s="17" t="str">
        <f>IF(SUM('Control Sample Data'!J$3:J$98)&gt;10,IF(AND(ISNUMBER('Control Sample Data'!J21),'Control Sample Data'!J21&lt;$B$1,'Control Sample Data'!J21&gt;0),'Control Sample Data'!J21,$B$1),"")</f>
        <v/>
      </c>
      <c r="W22" s="17" t="str">
        <f>IF(SUM('Control Sample Data'!K$3:K$98)&gt;10,IF(AND(ISNUMBER('Control Sample Data'!K21),'Control Sample Data'!K21&lt;$B$1,'Control Sample Data'!K21&gt;0),'Control Sample Data'!K21,$B$1),"")</f>
        <v/>
      </c>
      <c r="X22" s="17" t="str">
        <f>IF(SUM('Control Sample Data'!L$3:L$98)&gt;10,IF(AND(ISNUMBER('Control Sample Data'!L21),'Control Sample Data'!L21&lt;$B$1,'Control Sample Data'!L21&gt;0),'Control Sample Data'!L21,$B$1),"")</f>
        <v/>
      </c>
      <c r="Y22" s="17"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8"/>
      <c r="B23" s="16" t="str">
        <f>IF('Gene Table'!D22="","",'Gene Table'!D22)</f>
        <v>NM_001184</v>
      </c>
      <c r="C23" s="16" t="s">
        <v>85</v>
      </c>
      <c r="D23" s="17" t="str">
        <f>IF(SUM('Test Sample Data'!D$3:D$98)&gt;10,IF(AND(ISNUMBER('Test Sample Data'!D22),'Test Sample Data'!D22&lt;$B$1,'Test Sample Data'!D22&gt;0),'Test Sample Data'!D22,$B$1),"")</f>
        <v/>
      </c>
      <c r="E23" s="17" t="str">
        <f>IF(SUM('Test Sample Data'!E$3:E$98)&gt;10,IF(AND(ISNUMBER('Test Sample Data'!E22),'Test Sample Data'!E22&lt;$B$1,'Test Sample Data'!E22&gt;0),'Test Sample Data'!E22,$B$1),"")</f>
        <v/>
      </c>
      <c r="F23" s="17" t="str">
        <f>IF(SUM('Test Sample Data'!F$3:F$98)&gt;10,IF(AND(ISNUMBER('Test Sample Data'!F22),'Test Sample Data'!F22&lt;$B$1,'Test Sample Data'!F22&gt;0),'Test Sample Data'!F22,$B$1),"")</f>
        <v/>
      </c>
      <c r="G23" s="17" t="str">
        <f>IF(SUM('Test Sample Data'!G$3:G$98)&gt;10,IF(AND(ISNUMBER('Test Sample Data'!G22),'Test Sample Data'!G22&lt;$B$1,'Test Sample Data'!G22&gt;0),'Test Sample Data'!G22,$B$1),"")</f>
        <v/>
      </c>
      <c r="H23" s="17" t="str">
        <f>IF(SUM('Test Sample Data'!H$3:H$98)&gt;10,IF(AND(ISNUMBER('Test Sample Data'!H22),'Test Sample Data'!H22&lt;$B$1,'Test Sample Data'!H22&gt;0),'Test Sample Data'!H22,$B$1),"")</f>
        <v/>
      </c>
      <c r="I23" s="17" t="str">
        <f>IF(SUM('Test Sample Data'!I$3:I$98)&gt;10,IF(AND(ISNUMBER('Test Sample Data'!I22),'Test Sample Data'!I22&lt;$B$1,'Test Sample Data'!I22&gt;0),'Test Sample Data'!I22,$B$1),"")</f>
        <v/>
      </c>
      <c r="J23" s="17" t="str">
        <f>IF(SUM('Test Sample Data'!J$3:J$98)&gt;10,IF(AND(ISNUMBER('Test Sample Data'!J22),'Test Sample Data'!J22&lt;$B$1,'Test Sample Data'!J22&gt;0),'Test Sample Data'!J22,$B$1),"")</f>
        <v/>
      </c>
      <c r="K23" s="17" t="str">
        <f>IF(SUM('Test Sample Data'!K$3:K$98)&gt;10,IF(AND(ISNUMBER('Test Sample Data'!K22),'Test Sample Data'!K22&lt;$B$1,'Test Sample Data'!K22&gt;0),'Test Sample Data'!K22,$B$1),"")</f>
        <v/>
      </c>
      <c r="L23" s="17" t="str">
        <f>IF(SUM('Test Sample Data'!L$3:L$98)&gt;10,IF(AND(ISNUMBER('Test Sample Data'!L22),'Test Sample Data'!L22&lt;$B$1,'Test Sample Data'!L22&gt;0),'Test Sample Data'!L22,$B$1),"")</f>
        <v/>
      </c>
      <c r="M23" s="17" t="str">
        <f>IF(SUM('Test Sample Data'!M$3:M$98)&gt;10,IF(AND(ISNUMBER('Test Sample Data'!M22),'Test Sample Data'!M22&lt;$B$1,'Test Sample Data'!M22&gt;0),'Test Sample Data'!M22,$B$1),"")</f>
        <v/>
      </c>
      <c r="N23" s="17" t="str">
        <f>'Gene Table'!D22</f>
        <v>NM_001184</v>
      </c>
      <c r="O23" s="16" t="s">
        <v>85</v>
      </c>
      <c r="P23" s="17" t="str">
        <f>IF(SUM('Control Sample Data'!D$3:D$98)&gt;10,IF(AND(ISNUMBER('Control Sample Data'!D22),'Control Sample Data'!D22&lt;$B$1,'Control Sample Data'!D22&gt;0),'Control Sample Data'!D22,$B$1),"")</f>
        <v/>
      </c>
      <c r="Q23" s="17" t="str">
        <f>IF(SUM('Control Sample Data'!E$3:E$98)&gt;10,IF(AND(ISNUMBER('Control Sample Data'!E22),'Control Sample Data'!E22&lt;$B$1,'Control Sample Data'!E22&gt;0),'Control Sample Data'!E22,$B$1),"")</f>
        <v/>
      </c>
      <c r="R23" s="17" t="str">
        <f>IF(SUM('Control Sample Data'!F$3:F$98)&gt;10,IF(AND(ISNUMBER('Control Sample Data'!F22),'Control Sample Data'!F22&lt;$B$1,'Control Sample Data'!F22&gt;0),'Control Sample Data'!F22,$B$1),"")</f>
        <v/>
      </c>
      <c r="S23" s="17" t="str">
        <f>IF(SUM('Control Sample Data'!G$3:G$98)&gt;10,IF(AND(ISNUMBER('Control Sample Data'!G22),'Control Sample Data'!G22&lt;$B$1,'Control Sample Data'!G22&gt;0),'Control Sample Data'!G22,$B$1),"")</f>
        <v/>
      </c>
      <c r="T23" s="17" t="str">
        <f>IF(SUM('Control Sample Data'!H$3:H$98)&gt;10,IF(AND(ISNUMBER('Control Sample Data'!H22),'Control Sample Data'!H22&lt;$B$1,'Control Sample Data'!H22&gt;0),'Control Sample Data'!H22,$B$1),"")</f>
        <v/>
      </c>
      <c r="U23" s="17" t="str">
        <f>IF(SUM('Control Sample Data'!I$3:I$98)&gt;10,IF(AND(ISNUMBER('Control Sample Data'!I22),'Control Sample Data'!I22&lt;$B$1,'Control Sample Data'!I22&gt;0),'Control Sample Data'!I22,$B$1),"")</f>
        <v/>
      </c>
      <c r="V23" s="17" t="str">
        <f>IF(SUM('Control Sample Data'!J$3:J$98)&gt;10,IF(AND(ISNUMBER('Control Sample Data'!J22),'Control Sample Data'!J22&lt;$B$1,'Control Sample Data'!J22&gt;0),'Control Sample Data'!J22,$B$1),"")</f>
        <v/>
      </c>
      <c r="W23" s="17" t="str">
        <f>IF(SUM('Control Sample Data'!K$3:K$98)&gt;10,IF(AND(ISNUMBER('Control Sample Data'!K22),'Control Sample Data'!K22&lt;$B$1,'Control Sample Data'!K22&gt;0),'Control Sample Data'!K22,$B$1),"")</f>
        <v/>
      </c>
      <c r="X23" s="17" t="str">
        <f>IF(SUM('Control Sample Data'!L$3:L$98)&gt;10,IF(AND(ISNUMBER('Control Sample Data'!L22),'Control Sample Data'!L22&lt;$B$1,'Control Sample Data'!L22&gt;0),'Control Sample Data'!L22,$B$1),"")</f>
        <v/>
      </c>
      <c r="Y23" s="17"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8"/>
      <c r="B24" s="16" t="str">
        <f>IF('Gene Table'!D23="","",'Gene Table'!D23)</f>
        <v>NM_000251</v>
      </c>
      <c r="C24" s="16" t="s">
        <v>89</v>
      </c>
      <c r="D24" s="17" t="str">
        <f>IF(SUM('Test Sample Data'!D$3:D$98)&gt;10,IF(AND(ISNUMBER('Test Sample Data'!D23),'Test Sample Data'!D23&lt;$B$1,'Test Sample Data'!D23&gt;0),'Test Sample Data'!D23,$B$1),"")</f>
        <v/>
      </c>
      <c r="E24" s="17" t="str">
        <f>IF(SUM('Test Sample Data'!E$3:E$98)&gt;10,IF(AND(ISNUMBER('Test Sample Data'!E23),'Test Sample Data'!E23&lt;$B$1,'Test Sample Data'!E23&gt;0),'Test Sample Data'!E23,$B$1),"")</f>
        <v/>
      </c>
      <c r="F24" s="17" t="str">
        <f>IF(SUM('Test Sample Data'!F$3:F$98)&gt;10,IF(AND(ISNUMBER('Test Sample Data'!F23),'Test Sample Data'!F23&lt;$B$1,'Test Sample Data'!F23&gt;0),'Test Sample Data'!F23,$B$1),"")</f>
        <v/>
      </c>
      <c r="G24" s="17" t="str">
        <f>IF(SUM('Test Sample Data'!G$3:G$98)&gt;10,IF(AND(ISNUMBER('Test Sample Data'!G23),'Test Sample Data'!G23&lt;$B$1,'Test Sample Data'!G23&gt;0),'Test Sample Data'!G23,$B$1),"")</f>
        <v/>
      </c>
      <c r="H24" s="17" t="str">
        <f>IF(SUM('Test Sample Data'!H$3:H$98)&gt;10,IF(AND(ISNUMBER('Test Sample Data'!H23),'Test Sample Data'!H23&lt;$B$1,'Test Sample Data'!H23&gt;0),'Test Sample Data'!H23,$B$1),"")</f>
        <v/>
      </c>
      <c r="I24" s="17" t="str">
        <f>IF(SUM('Test Sample Data'!I$3:I$98)&gt;10,IF(AND(ISNUMBER('Test Sample Data'!I23),'Test Sample Data'!I23&lt;$B$1,'Test Sample Data'!I23&gt;0),'Test Sample Data'!I23,$B$1),"")</f>
        <v/>
      </c>
      <c r="J24" s="17" t="str">
        <f>IF(SUM('Test Sample Data'!J$3:J$98)&gt;10,IF(AND(ISNUMBER('Test Sample Data'!J23),'Test Sample Data'!J23&lt;$B$1,'Test Sample Data'!J23&gt;0),'Test Sample Data'!J23,$B$1),"")</f>
        <v/>
      </c>
      <c r="K24" s="17" t="str">
        <f>IF(SUM('Test Sample Data'!K$3:K$98)&gt;10,IF(AND(ISNUMBER('Test Sample Data'!K23),'Test Sample Data'!K23&lt;$B$1,'Test Sample Data'!K23&gt;0),'Test Sample Data'!K23,$B$1),"")</f>
        <v/>
      </c>
      <c r="L24" s="17" t="str">
        <f>IF(SUM('Test Sample Data'!L$3:L$98)&gt;10,IF(AND(ISNUMBER('Test Sample Data'!L23),'Test Sample Data'!L23&lt;$B$1,'Test Sample Data'!L23&gt;0),'Test Sample Data'!L23,$B$1),"")</f>
        <v/>
      </c>
      <c r="M24" s="17" t="str">
        <f>IF(SUM('Test Sample Data'!M$3:M$98)&gt;10,IF(AND(ISNUMBER('Test Sample Data'!M23),'Test Sample Data'!M23&lt;$B$1,'Test Sample Data'!M23&gt;0),'Test Sample Data'!M23,$B$1),"")</f>
        <v/>
      </c>
      <c r="N24" s="17" t="str">
        <f>'Gene Table'!D23</f>
        <v>NM_000251</v>
      </c>
      <c r="O24" s="16" t="s">
        <v>89</v>
      </c>
      <c r="P24" s="17" t="str">
        <f>IF(SUM('Control Sample Data'!D$3:D$98)&gt;10,IF(AND(ISNUMBER('Control Sample Data'!D23),'Control Sample Data'!D23&lt;$B$1,'Control Sample Data'!D23&gt;0),'Control Sample Data'!D23,$B$1),"")</f>
        <v/>
      </c>
      <c r="Q24" s="17" t="str">
        <f>IF(SUM('Control Sample Data'!E$3:E$98)&gt;10,IF(AND(ISNUMBER('Control Sample Data'!E23),'Control Sample Data'!E23&lt;$B$1,'Control Sample Data'!E23&gt;0),'Control Sample Data'!E23,$B$1),"")</f>
        <v/>
      </c>
      <c r="R24" s="17" t="str">
        <f>IF(SUM('Control Sample Data'!F$3:F$98)&gt;10,IF(AND(ISNUMBER('Control Sample Data'!F23),'Control Sample Data'!F23&lt;$B$1,'Control Sample Data'!F23&gt;0),'Control Sample Data'!F23,$B$1),"")</f>
        <v/>
      </c>
      <c r="S24" s="17" t="str">
        <f>IF(SUM('Control Sample Data'!G$3:G$98)&gt;10,IF(AND(ISNUMBER('Control Sample Data'!G23),'Control Sample Data'!G23&lt;$B$1,'Control Sample Data'!G23&gt;0),'Control Sample Data'!G23,$B$1),"")</f>
        <v/>
      </c>
      <c r="T24" s="17" t="str">
        <f>IF(SUM('Control Sample Data'!H$3:H$98)&gt;10,IF(AND(ISNUMBER('Control Sample Data'!H23),'Control Sample Data'!H23&lt;$B$1,'Control Sample Data'!H23&gt;0),'Control Sample Data'!H23,$B$1),"")</f>
        <v/>
      </c>
      <c r="U24" s="17" t="str">
        <f>IF(SUM('Control Sample Data'!I$3:I$98)&gt;10,IF(AND(ISNUMBER('Control Sample Data'!I23),'Control Sample Data'!I23&lt;$B$1,'Control Sample Data'!I23&gt;0),'Control Sample Data'!I23,$B$1),"")</f>
        <v/>
      </c>
      <c r="V24" s="17" t="str">
        <f>IF(SUM('Control Sample Data'!J$3:J$98)&gt;10,IF(AND(ISNUMBER('Control Sample Data'!J23),'Control Sample Data'!J23&lt;$B$1,'Control Sample Data'!J23&gt;0),'Control Sample Data'!J23,$B$1),"")</f>
        <v/>
      </c>
      <c r="W24" s="17" t="str">
        <f>IF(SUM('Control Sample Data'!K$3:K$98)&gt;10,IF(AND(ISNUMBER('Control Sample Data'!K23),'Control Sample Data'!K23&lt;$B$1,'Control Sample Data'!K23&gt;0),'Control Sample Data'!K23,$B$1),"")</f>
        <v/>
      </c>
      <c r="X24" s="17" t="str">
        <f>IF(SUM('Control Sample Data'!L$3:L$98)&gt;10,IF(AND(ISNUMBER('Control Sample Data'!L23),'Control Sample Data'!L23&lt;$B$1,'Control Sample Data'!L23&gt;0),'Control Sample Data'!L23,$B$1),"")</f>
        <v/>
      </c>
      <c r="Y24" s="17" t="str">
        <f>IF(SUM('Control Sample Data'!M$3:M$98)&gt;10,IF(AND(ISNUMBER('Control Sample Data'!M23),'Control Sample Data'!M23&lt;$B$1,'Control Sample Data'!M23&gt;0),'Control Sample Data'!M23,$B$1),"")</f>
        <v/>
      </c>
      <c r="Z24" s="23" t="s">
        <v>708</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8"/>
      <c r="B25" s="16" t="str">
        <f>IF('Gene Table'!D24="","",'Gene Table'!D24)</f>
        <v>NM_000249</v>
      </c>
      <c r="C25" s="16" t="s">
        <v>93</v>
      </c>
      <c r="D25" s="17" t="str">
        <f>IF(SUM('Test Sample Data'!D$3:D$98)&gt;10,IF(AND(ISNUMBER('Test Sample Data'!D24),'Test Sample Data'!D24&lt;$B$1,'Test Sample Data'!D24&gt;0),'Test Sample Data'!D24,$B$1),"")</f>
        <v/>
      </c>
      <c r="E25" s="17" t="str">
        <f>IF(SUM('Test Sample Data'!E$3:E$98)&gt;10,IF(AND(ISNUMBER('Test Sample Data'!E24),'Test Sample Data'!E24&lt;$B$1,'Test Sample Data'!E24&gt;0),'Test Sample Data'!E24,$B$1),"")</f>
        <v/>
      </c>
      <c r="F25" s="17" t="str">
        <f>IF(SUM('Test Sample Data'!F$3:F$98)&gt;10,IF(AND(ISNUMBER('Test Sample Data'!F24),'Test Sample Data'!F24&lt;$B$1,'Test Sample Data'!F24&gt;0),'Test Sample Data'!F24,$B$1),"")</f>
        <v/>
      </c>
      <c r="G25" s="17" t="str">
        <f>IF(SUM('Test Sample Data'!G$3:G$98)&gt;10,IF(AND(ISNUMBER('Test Sample Data'!G24),'Test Sample Data'!G24&lt;$B$1,'Test Sample Data'!G24&gt;0),'Test Sample Data'!G24,$B$1),"")</f>
        <v/>
      </c>
      <c r="H25" s="17" t="str">
        <f>IF(SUM('Test Sample Data'!H$3:H$98)&gt;10,IF(AND(ISNUMBER('Test Sample Data'!H24),'Test Sample Data'!H24&lt;$B$1,'Test Sample Data'!H24&gt;0),'Test Sample Data'!H24,$B$1),"")</f>
        <v/>
      </c>
      <c r="I25" s="17" t="str">
        <f>IF(SUM('Test Sample Data'!I$3:I$98)&gt;10,IF(AND(ISNUMBER('Test Sample Data'!I24),'Test Sample Data'!I24&lt;$B$1,'Test Sample Data'!I24&gt;0),'Test Sample Data'!I24,$B$1),"")</f>
        <v/>
      </c>
      <c r="J25" s="17" t="str">
        <f>IF(SUM('Test Sample Data'!J$3:J$98)&gt;10,IF(AND(ISNUMBER('Test Sample Data'!J24),'Test Sample Data'!J24&lt;$B$1,'Test Sample Data'!J24&gt;0),'Test Sample Data'!J24,$B$1),"")</f>
        <v/>
      </c>
      <c r="K25" s="17" t="str">
        <f>IF(SUM('Test Sample Data'!K$3:K$98)&gt;10,IF(AND(ISNUMBER('Test Sample Data'!K24),'Test Sample Data'!K24&lt;$B$1,'Test Sample Data'!K24&gt;0),'Test Sample Data'!K24,$B$1),"")</f>
        <v/>
      </c>
      <c r="L25" s="17" t="str">
        <f>IF(SUM('Test Sample Data'!L$3:L$98)&gt;10,IF(AND(ISNUMBER('Test Sample Data'!L24),'Test Sample Data'!L24&lt;$B$1,'Test Sample Data'!L24&gt;0),'Test Sample Data'!L24,$B$1),"")</f>
        <v/>
      </c>
      <c r="M25" s="17" t="str">
        <f>IF(SUM('Test Sample Data'!M$3:M$98)&gt;10,IF(AND(ISNUMBER('Test Sample Data'!M24),'Test Sample Data'!M24&lt;$B$1,'Test Sample Data'!M24&gt;0),'Test Sample Data'!M24,$B$1),"")</f>
        <v/>
      </c>
      <c r="N25" s="17" t="str">
        <f>'Gene Table'!D24</f>
        <v>NM_000249</v>
      </c>
      <c r="O25" s="16" t="s">
        <v>93</v>
      </c>
      <c r="P25" s="17" t="str">
        <f>IF(SUM('Control Sample Data'!D$3:D$98)&gt;10,IF(AND(ISNUMBER('Control Sample Data'!D24),'Control Sample Data'!D24&lt;$B$1,'Control Sample Data'!D24&gt;0),'Control Sample Data'!D24,$B$1),"")</f>
        <v/>
      </c>
      <c r="Q25" s="17" t="str">
        <f>IF(SUM('Control Sample Data'!E$3:E$98)&gt;10,IF(AND(ISNUMBER('Control Sample Data'!E24),'Control Sample Data'!E24&lt;$B$1,'Control Sample Data'!E24&gt;0),'Control Sample Data'!E24,$B$1),"")</f>
        <v/>
      </c>
      <c r="R25" s="17" t="str">
        <f>IF(SUM('Control Sample Data'!F$3:F$98)&gt;10,IF(AND(ISNUMBER('Control Sample Data'!F24),'Control Sample Data'!F24&lt;$B$1,'Control Sample Data'!F24&gt;0),'Control Sample Data'!F24,$B$1),"")</f>
        <v/>
      </c>
      <c r="S25" s="17" t="str">
        <f>IF(SUM('Control Sample Data'!G$3:G$98)&gt;10,IF(AND(ISNUMBER('Control Sample Data'!G24),'Control Sample Data'!G24&lt;$B$1,'Control Sample Data'!G24&gt;0),'Control Sample Data'!G24,$B$1),"")</f>
        <v/>
      </c>
      <c r="T25" s="17" t="str">
        <f>IF(SUM('Control Sample Data'!H$3:H$98)&gt;10,IF(AND(ISNUMBER('Control Sample Data'!H24),'Control Sample Data'!H24&lt;$B$1,'Control Sample Data'!H24&gt;0),'Control Sample Data'!H24,$B$1),"")</f>
        <v/>
      </c>
      <c r="U25" s="17" t="str">
        <f>IF(SUM('Control Sample Data'!I$3:I$98)&gt;10,IF(AND(ISNUMBER('Control Sample Data'!I24),'Control Sample Data'!I24&lt;$B$1,'Control Sample Data'!I24&gt;0),'Control Sample Data'!I24,$B$1),"")</f>
        <v/>
      </c>
      <c r="V25" s="17" t="str">
        <f>IF(SUM('Control Sample Data'!J$3:J$98)&gt;10,IF(AND(ISNUMBER('Control Sample Data'!J24),'Control Sample Data'!J24&lt;$B$1,'Control Sample Data'!J24&gt;0),'Control Sample Data'!J24,$B$1),"")</f>
        <v/>
      </c>
      <c r="W25" s="17" t="str">
        <f>IF(SUM('Control Sample Data'!K$3:K$98)&gt;10,IF(AND(ISNUMBER('Control Sample Data'!K24),'Control Sample Data'!K24&lt;$B$1,'Control Sample Data'!K24&gt;0),'Control Sample Data'!K24,$B$1),"")</f>
        <v/>
      </c>
      <c r="X25" s="17" t="str">
        <f>IF(SUM('Control Sample Data'!L$3:L$98)&gt;10,IF(AND(ISNUMBER('Control Sample Data'!L24),'Control Sample Data'!L24&lt;$B$1,'Control Sample Data'!L24&gt;0),'Control Sample Data'!L24,$B$1),"")</f>
        <v/>
      </c>
      <c r="Y25" s="17" t="str">
        <f>IF(SUM('Control Sample Data'!M$3:M$98)&gt;10,IF(AND(ISNUMBER('Control Sample Data'!M24),'Control Sample Data'!M24&lt;$B$1,'Control Sample Data'!M24&gt;0),'Control Sample Data'!M24,$B$1),"")</f>
        <v/>
      </c>
      <c r="Z25" s="24" t="s">
        <v>709</v>
      </c>
      <c r="AA25" s="25"/>
      <c r="AB25" s="25"/>
      <c r="AC25" s="25"/>
      <c r="AD25" s="25"/>
      <c r="AE25" s="25"/>
      <c r="AF25" s="25"/>
      <c r="AG25" s="25"/>
      <c r="AH25" s="25"/>
      <c r="AI25" s="25"/>
      <c r="AJ25" s="24" t="s">
        <v>709</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8"/>
      <c r="B26" s="16" t="str">
        <f>IF('Gene Table'!D25="","",'Gene Table'!D25)</f>
        <v>NM_005359</v>
      </c>
      <c r="C26" s="16" t="s">
        <v>97</v>
      </c>
      <c r="D26" s="17" t="str">
        <f>IF(SUM('Test Sample Data'!D$3:D$98)&gt;10,IF(AND(ISNUMBER('Test Sample Data'!D25),'Test Sample Data'!D25&lt;$B$1,'Test Sample Data'!D25&gt;0),'Test Sample Data'!D25,$B$1),"")</f>
        <v/>
      </c>
      <c r="E26" s="17" t="str">
        <f>IF(SUM('Test Sample Data'!E$3:E$98)&gt;10,IF(AND(ISNUMBER('Test Sample Data'!E25),'Test Sample Data'!E25&lt;$B$1,'Test Sample Data'!E25&gt;0),'Test Sample Data'!E25,$B$1),"")</f>
        <v/>
      </c>
      <c r="F26" s="17" t="str">
        <f>IF(SUM('Test Sample Data'!F$3:F$98)&gt;10,IF(AND(ISNUMBER('Test Sample Data'!F25),'Test Sample Data'!F25&lt;$B$1,'Test Sample Data'!F25&gt;0),'Test Sample Data'!F25,$B$1),"")</f>
        <v/>
      </c>
      <c r="G26" s="17" t="str">
        <f>IF(SUM('Test Sample Data'!G$3:G$98)&gt;10,IF(AND(ISNUMBER('Test Sample Data'!G25),'Test Sample Data'!G25&lt;$B$1,'Test Sample Data'!G25&gt;0),'Test Sample Data'!G25,$B$1),"")</f>
        <v/>
      </c>
      <c r="H26" s="17" t="str">
        <f>IF(SUM('Test Sample Data'!H$3:H$98)&gt;10,IF(AND(ISNUMBER('Test Sample Data'!H25),'Test Sample Data'!H25&lt;$B$1,'Test Sample Data'!H25&gt;0),'Test Sample Data'!H25,$B$1),"")</f>
        <v/>
      </c>
      <c r="I26" s="17" t="str">
        <f>IF(SUM('Test Sample Data'!I$3:I$98)&gt;10,IF(AND(ISNUMBER('Test Sample Data'!I25),'Test Sample Data'!I25&lt;$B$1,'Test Sample Data'!I25&gt;0),'Test Sample Data'!I25,$B$1),"")</f>
        <v/>
      </c>
      <c r="J26" s="17" t="str">
        <f>IF(SUM('Test Sample Data'!J$3:J$98)&gt;10,IF(AND(ISNUMBER('Test Sample Data'!J25),'Test Sample Data'!J25&lt;$B$1,'Test Sample Data'!J25&gt;0),'Test Sample Data'!J25,$B$1),"")</f>
        <v/>
      </c>
      <c r="K26" s="17" t="str">
        <f>IF(SUM('Test Sample Data'!K$3:K$98)&gt;10,IF(AND(ISNUMBER('Test Sample Data'!K25),'Test Sample Data'!K25&lt;$B$1,'Test Sample Data'!K25&gt;0),'Test Sample Data'!K25,$B$1),"")</f>
        <v/>
      </c>
      <c r="L26" s="17" t="str">
        <f>IF(SUM('Test Sample Data'!L$3:L$98)&gt;10,IF(AND(ISNUMBER('Test Sample Data'!L25),'Test Sample Data'!L25&lt;$B$1,'Test Sample Data'!L25&gt;0),'Test Sample Data'!L25,$B$1),"")</f>
        <v/>
      </c>
      <c r="M26" s="17" t="str">
        <f>IF(SUM('Test Sample Data'!M$3:M$98)&gt;10,IF(AND(ISNUMBER('Test Sample Data'!M25),'Test Sample Data'!M25&lt;$B$1,'Test Sample Data'!M25&gt;0),'Test Sample Data'!M25,$B$1),"")</f>
        <v/>
      </c>
      <c r="N26" s="17" t="str">
        <f>'Gene Table'!D25</f>
        <v>NM_005359</v>
      </c>
      <c r="O26" s="16" t="s">
        <v>97</v>
      </c>
      <c r="P26" s="17" t="str">
        <f>IF(SUM('Control Sample Data'!D$3:D$98)&gt;10,IF(AND(ISNUMBER('Control Sample Data'!D25),'Control Sample Data'!D25&lt;$B$1,'Control Sample Data'!D25&gt;0),'Control Sample Data'!D25,$B$1),"")</f>
        <v/>
      </c>
      <c r="Q26" s="17" t="str">
        <f>IF(SUM('Control Sample Data'!E$3:E$98)&gt;10,IF(AND(ISNUMBER('Control Sample Data'!E25),'Control Sample Data'!E25&lt;$B$1,'Control Sample Data'!E25&gt;0),'Control Sample Data'!E25,$B$1),"")</f>
        <v/>
      </c>
      <c r="R26" s="17" t="str">
        <f>IF(SUM('Control Sample Data'!F$3:F$98)&gt;10,IF(AND(ISNUMBER('Control Sample Data'!F25),'Control Sample Data'!F25&lt;$B$1,'Control Sample Data'!F25&gt;0),'Control Sample Data'!F25,$B$1),"")</f>
        <v/>
      </c>
      <c r="S26" s="17" t="str">
        <f>IF(SUM('Control Sample Data'!G$3:G$98)&gt;10,IF(AND(ISNUMBER('Control Sample Data'!G25),'Control Sample Data'!G25&lt;$B$1,'Control Sample Data'!G25&gt;0),'Control Sample Data'!G25,$B$1),"")</f>
        <v/>
      </c>
      <c r="T26" s="17" t="str">
        <f>IF(SUM('Control Sample Data'!H$3:H$98)&gt;10,IF(AND(ISNUMBER('Control Sample Data'!H25),'Control Sample Data'!H25&lt;$B$1,'Control Sample Data'!H25&gt;0),'Control Sample Data'!H25,$B$1),"")</f>
        <v/>
      </c>
      <c r="U26" s="17" t="str">
        <f>IF(SUM('Control Sample Data'!I$3:I$98)&gt;10,IF(AND(ISNUMBER('Control Sample Data'!I25),'Control Sample Data'!I25&lt;$B$1,'Control Sample Data'!I25&gt;0),'Control Sample Data'!I25,$B$1),"")</f>
        <v/>
      </c>
      <c r="V26" s="17" t="str">
        <f>IF(SUM('Control Sample Data'!J$3:J$98)&gt;10,IF(AND(ISNUMBER('Control Sample Data'!J25),'Control Sample Data'!J25&lt;$B$1,'Control Sample Data'!J25&gt;0),'Control Sample Data'!J25,$B$1),"")</f>
        <v/>
      </c>
      <c r="W26" s="17" t="str">
        <f>IF(SUM('Control Sample Data'!K$3:K$98)&gt;10,IF(AND(ISNUMBER('Control Sample Data'!K25),'Control Sample Data'!K25&lt;$B$1,'Control Sample Data'!K25&gt;0),'Control Sample Data'!K25,$B$1),"")</f>
        <v/>
      </c>
      <c r="X26" s="17" t="str">
        <f>IF(SUM('Control Sample Data'!L$3:L$98)&gt;10,IF(AND(ISNUMBER('Control Sample Data'!L25),'Control Sample Data'!L25&lt;$B$1,'Control Sample Data'!L25&gt;0),'Control Sample Data'!L25,$B$1),"")</f>
        <v/>
      </c>
      <c r="Y26" s="17"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8"/>
      <c r="B27" s="16" t="str">
        <f>IF('Gene Table'!D26="","",'Gene Table'!D26)</f>
        <v>NM_000600</v>
      </c>
      <c r="C27" s="16" t="s">
        <v>101</v>
      </c>
      <c r="D27" s="17" t="str">
        <f>IF(SUM('Test Sample Data'!D$3:D$98)&gt;10,IF(AND(ISNUMBER('Test Sample Data'!D26),'Test Sample Data'!D26&lt;$B$1,'Test Sample Data'!D26&gt;0),'Test Sample Data'!D26,$B$1),"")</f>
        <v/>
      </c>
      <c r="E27" s="17" t="str">
        <f>IF(SUM('Test Sample Data'!E$3:E$98)&gt;10,IF(AND(ISNUMBER('Test Sample Data'!E26),'Test Sample Data'!E26&lt;$B$1,'Test Sample Data'!E26&gt;0),'Test Sample Data'!E26,$B$1),"")</f>
        <v/>
      </c>
      <c r="F27" s="17" t="str">
        <f>IF(SUM('Test Sample Data'!F$3:F$98)&gt;10,IF(AND(ISNUMBER('Test Sample Data'!F26),'Test Sample Data'!F26&lt;$B$1,'Test Sample Data'!F26&gt;0),'Test Sample Data'!F26,$B$1),"")</f>
        <v/>
      </c>
      <c r="G27" s="17" t="str">
        <f>IF(SUM('Test Sample Data'!G$3:G$98)&gt;10,IF(AND(ISNUMBER('Test Sample Data'!G26),'Test Sample Data'!G26&lt;$B$1,'Test Sample Data'!G26&gt;0),'Test Sample Data'!G26,$B$1),"")</f>
        <v/>
      </c>
      <c r="H27" s="17" t="str">
        <f>IF(SUM('Test Sample Data'!H$3:H$98)&gt;10,IF(AND(ISNUMBER('Test Sample Data'!H26),'Test Sample Data'!H26&lt;$B$1,'Test Sample Data'!H26&gt;0),'Test Sample Data'!H26,$B$1),"")</f>
        <v/>
      </c>
      <c r="I27" s="17" t="str">
        <f>IF(SUM('Test Sample Data'!I$3:I$98)&gt;10,IF(AND(ISNUMBER('Test Sample Data'!I26),'Test Sample Data'!I26&lt;$B$1,'Test Sample Data'!I26&gt;0),'Test Sample Data'!I26,$B$1),"")</f>
        <v/>
      </c>
      <c r="J27" s="17" t="str">
        <f>IF(SUM('Test Sample Data'!J$3:J$98)&gt;10,IF(AND(ISNUMBER('Test Sample Data'!J26),'Test Sample Data'!J26&lt;$B$1,'Test Sample Data'!J26&gt;0),'Test Sample Data'!J26,$B$1),"")</f>
        <v/>
      </c>
      <c r="K27" s="17" t="str">
        <f>IF(SUM('Test Sample Data'!K$3:K$98)&gt;10,IF(AND(ISNUMBER('Test Sample Data'!K26),'Test Sample Data'!K26&lt;$B$1,'Test Sample Data'!K26&gt;0),'Test Sample Data'!K26,$B$1),"")</f>
        <v/>
      </c>
      <c r="L27" s="17" t="str">
        <f>IF(SUM('Test Sample Data'!L$3:L$98)&gt;10,IF(AND(ISNUMBER('Test Sample Data'!L26),'Test Sample Data'!L26&lt;$B$1,'Test Sample Data'!L26&gt;0),'Test Sample Data'!L26,$B$1),"")</f>
        <v/>
      </c>
      <c r="M27" s="17" t="str">
        <f>IF(SUM('Test Sample Data'!M$3:M$98)&gt;10,IF(AND(ISNUMBER('Test Sample Data'!M26),'Test Sample Data'!M26&lt;$B$1,'Test Sample Data'!M26&gt;0),'Test Sample Data'!M26,$B$1),"")</f>
        <v/>
      </c>
      <c r="N27" s="17" t="str">
        <f>'Gene Table'!D26</f>
        <v>NM_000600</v>
      </c>
      <c r="O27" s="16" t="s">
        <v>101</v>
      </c>
      <c r="P27" s="17" t="str">
        <f>IF(SUM('Control Sample Data'!D$3:D$98)&gt;10,IF(AND(ISNUMBER('Control Sample Data'!D26),'Control Sample Data'!D26&lt;$B$1,'Control Sample Data'!D26&gt;0),'Control Sample Data'!D26,$B$1),"")</f>
        <v/>
      </c>
      <c r="Q27" s="17" t="str">
        <f>IF(SUM('Control Sample Data'!E$3:E$98)&gt;10,IF(AND(ISNUMBER('Control Sample Data'!E26),'Control Sample Data'!E26&lt;$B$1,'Control Sample Data'!E26&gt;0),'Control Sample Data'!E26,$B$1),"")</f>
        <v/>
      </c>
      <c r="R27" s="17" t="str">
        <f>IF(SUM('Control Sample Data'!F$3:F$98)&gt;10,IF(AND(ISNUMBER('Control Sample Data'!F26),'Control Sample Data'!F26&lt;$B$1,'Control Sample Data'!F26&gt;0),'Control Sample Data'!F26,$B$1),"")</f>
        <v/>
      </c>
      <c r="S27" s="17" t="str">
        <f>IF(SUM('Control Sample Data'!G$3:G$98)&gt;10,IF(AND(ISNUMBER('Control Sample Data'!G26),'Control Sample Data'!G26&lt;$B$1,'Control Sample Data'!G26&gt;0),'Control Sample Data'!G26,$B$1),"")</f>
        <v/>
      </c>
      <c r="T27" s="17" t="str">
        <f>IF(SUM('Control Sample Data'!H$3:H$98)&gt;10,IF(AND(ISNUMBER('Control Sample Data'!H26),'Control Sample Data'!H26&lt;$B$1,'Control Sample Data'!H26&gt;0),'Control Sample Data'!H26,$B$1),"")</f>
        <v/>
      </c>
      <c r="U27" s="17" t="str">
        <f>IF(SUM('Control Sample Data'!I$3:I$98)&gt;10,IF(AND(ISNUMBER('Control Sample Data'!I26),'Control Sample Data'!I26&lt;$B$1,'Control Sample Data'!I26&gt;0),'Control Sample Data'!I26,$B$1),"")</f>
        <v/>
      </c>
      <c r="V27" s="17" t="str">
        <f>IF(SUM('Control Sample Data'!J$3:J$98)&gt;10,IF(AND(ISNUMBER('Control Sample Data'!J26),'Control Sample Data'!J26&lt;$B$1,'Control Sample Data'!J26&gt;0),'Control Sample Data'!J26,$B$1),"")</f>
        <v/>
      </c>
      <c r="W27" s="17" t="str">
        <f>IF(SUM('Control Sample Data'!K$3:K$98)&gt;10,IF(AND(ISNUMBER('Control Sample Data'!K26),'Control Sample Data'!K26&lt;$B$1,'Control Sample Data'!K26&gt;0),'Control Sample Data'!K26,$B$1),"")</f>
        <v/>
      </c>
      <c r="X27" s="17" t="str">
        <f>IF(SUM('Control Sample Data'!L$3:L$98)&gt;10,IF(AND(ISNUMBER('Control Sample Data'!L26),'Control Sample Data'!L26&lt;$B$1,'Control Sample Data'!L26&gt;0),'Control Sample Data'!L26,$B$1),"")</f>
        <v/>
      </c>
      <c r="Y27" s="17"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8"/>
      <c r="B28" s="16" t="str">
        <f>IF('Gene Table'!D27="","",'Gene Table'!D27)</f>
        <v>NM_000038</v>
      </c>
      <c r="C28" s="16" t="s">
        <v>105</v>
      </c>
      <c r="D28" s="17" t="str">
        <f>IF(SUM('Test Sample Data'!D$3:D$98)&gt;10,IF(AND(ISNUMBER('Test Sample Data'!D27),'Test Sample Data'!D27&lt;$B$1,'Test Sample Data'!D27&gt;0),'Test Sample Data'!D27,$B$1),"")</f>
        <v/>
      </c>
      <c r="E28" s="17" t="str">
        <f>IF(SUM('Test Sample Data'!E$3:E$98)&gt;10,IF(AND(ISNUMBER('Test Sample Data'!E27),'Test Sample Data'!E27&lt;$B$1,'Test Sample Data'!E27&gt;0),'Test Sample Data'!E27,$B$1),"")</f>
        <v/>
      </c>
      <c r="F28" s="17" t="str">
        <f>IF(SUM('Test Sample Data'!F$3:F$98)&gt;10,IF(AND(ISNUMBER('Test Sample Data'!F27),'Test Sample Data'!F27&lt;$B$1,'Test Sample Data'!F27&gt;0),'Test Sample Data'!F27,$B$1),"")</f>
        <v/>
      </c>
      <c r="G28" s="17" t="str">
        <f>IF(SUM('Test Sample Data'!G$3:G$98)&gt;10,IF(AND(ISNUMBER('Test Sample Data'!G27),'Test Sample Data'!G27&lt;$B$1,'Test Sample Data'!G27&gt;0),'Test Sample Data'!G27,$B$1),"")</f>
        <v/>
      </c>
      <c r="H28" s="17" t="str">
        <f>IF(SUM('Test Sample Data'!H$3:H$98)&gt;10,IF(AND(ISNUMBER('Test Sample Data'!H27),'Test Sample Data'!H27&lt;$B$1,'Test Sample Data'!H27&gt;0),'Test Sample Data'!H27,$B$1),"")</f>
        <v/>
      </c>
      <c r="I28" s="17" t="str">
        <f>IF(SUM('Test Sample Data'!I$3:I$98)&gt;10,IF(AND(ISNUMBER('Test Sample Data'!I27),'Test Sample Data'!I27&lt;$B$1,'Test Sample Data'!I27&gt;0),'Test Sample Data'!I27,$B$1),"")</f>
        <v/>
      </c>
      <c r="J28" s="17" t="str">
        <f>IF(SUM('Test Sample Data'!J$3:J$98)&gt;10,IF(AND(ISNUMBER('Test Sample Data'!J27),'Test Sample Data'!J27&lt;$B$1,'Test Sample Data'!J27&gt;0),'Test Sample Data'!J27,$B$1),"")</f>
        <v/>
      </c>
      <c r="K28" s="17" t="str">
        <f>IF(SUM('Test Sample Data'!K$3:K$98)&gt;10,IF(AND(ISNUMBER('Test Sample Data'!K27),'Test Sample Data'!K27&lt;$B$1,'Test Sample Data'!K27&gt;0),'Test Sample Data'!K27,$B$1),"")</f>
        <v/>
      </c>
      <c r="L28" s="17" t="str">
        <f>IF(SUM('Test Sample Data'!L$3:L$98)&gt;10,IF(AND(ISNUMBER('Test Sample Data'!L27),'Test Sample Data'!L27&lt;$B$1,'Test Sample Data'!L27&gt;0),'Test Sample Data'!L27,$B$1),"")</f>
        <v/>
      </c>
      <c r="M28" s="17" t="str">
        <f>IF(SUM('Test Sample Data'!M$3:M$98)&gt;10,IF(AND(ISNUMBER('Test Sample Data'!M27),'Test Sample Data'!M27&lt;$B$1,'Test Sample Data'!M27&gt;0),'Test Sample Data'!M27,$B$1),"")</f>
        <v/>
      </c>
      <c r="N28" s="17" t="str">
        <f>'Gene Table'!D27</f>
        <v>NM_000038</v>
      </c>
      <c r="O28" s="16" t="s">
        <v>105</v>
      </c>
      <c r="P28" s="17" t="str">
        <f>IF(SUM('Control Sample Data'!D$3:D$98)&gt;10,IF(AND(ISNUMBER('Control Sample Data'!D27),'Control Sample Data'!D27&lt;$B$1,'Control Sample Data'!D27&gt;0),'Control Sample Data'!D27,$B$1),"")</f>
        <v/>
      </c>
      <c r="Q28" s="17" t="str">
        <f>IF(SUM('Control Sample Data'!E$3:E$98)&gt;10,IF(AND(ISNUMBER('Control Sample Data'!E27),'Control Sample Data'!E27&lt;$B$1,'Control Sample Data'!E27&gt;0),'Control Sample Data'!E27,$B$1),"")</f>
        <v/>
      </c>
      <c r="R28" s="17" t="str">
        <f>IF(SUM('Control Sample Data'!F$3:F$98)&gt;10,IF(AND(ISNUMBER('Control Sample Data'!F27),'Control Sample Data'!F27&lt;$B$1,'Control Sample Data'!F27&gt;0),'Control Sample Data'!F27,$B$1),"")</f>
        <v/>
      </c>
      <c r="S28" s="17" t="str">
        <f>IF(SUM('Control Sample Data'!G$3:G$98)&gt;10,IF(AND(ISNUMBER('Control Sample Data'!G27),'Control Sample Data'!G27&lt;$B$1,'Control Sample Data'!G27&gt;0),'Control Sample Data'!G27,$B$1),"")</f>
        <v/>
      </c>
      <c r="T28" s="17" t="str">
        <f>IF(SUM('Control Sample Data'!H$3:H$98)&gt;10,IF(AND(ISNUMBER('Control Sample Data'!H27),'Control Sample Data'!H27&lt;$B$1,'Control Sample Data'!H27&gt;0),'Control Sample Data'!H27,$B$1),"")</f>
        <v/>
      </c>
      <c r="U28" s="17" t="str">
        <f>IF(SUM('Control Sample Data'!I$3:I$98)&gt;10,IF(AND(ISNUMBER('Control Sample Data'!I27),'Control Sample Data'!I27&lt;$B$1,'Control Sample Data'!I27&gt;0),'Control Sample Data'!I27,$B$1),"")</f>
        <v/>
      </c>
      <c r="V28" s="17" t="str">
        <f>IF(SUM('Control Sample Data'!J$3:J$98)&gt;10,IF(AND(ISNUMBER('Control Sample Data'!J27),'Control Sample Data'!J27&lt;$B$1,'Control Sample Data'!J27&gt;0),'Control Sample Data'!J27,$B$1),"")</f>
        <v/>
      </c>
      <c r="W28" s="17" t="str">
        <f>IF(SUM('Control Sample Data'!K$3:K$98)&gt;10,IF(AND(ISNUMBER('Control Sample Data'!K27),'Control Sample Data'!K27&lt;$B$1,'Control Sample Data'!K27&gt;0),'Control Sample Data'!K27,$B$1),"")</f>
        <v/>
      </c>
      <c r="X28" s="17" t="str">
        <f>IF(SUM('Control Sample Data'!L$3:L$98)&gt;10,IF(AND(ISNUMBER('Control Sample Data'!L27),'Control Sample Data'!L27&lt;$B$1,'Control Sample Data'!L27&gt;0),'Control Sample Data'!L27,$B$1),"")</f>
        <v/>
      </c>
      <c r="Y28" s="17"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8"/>
      <c r="B29" s="16" t="str">
        <f>IF('Gene Table'!D28="","",'Gene Table'!D28)</f>
        <v>NM_000179</v>
      </c>
      <c r="C29" s="16" t="s">
        <v>109</v>
      </c>
      <c r="D29" s="17" t="str">
        <f>IF(SUM('Test Sample Data'!D$3:D$98)&gt;10,IF(AND(ISNUMBER('Test Sample Data'!D28),'Test Sample Data'!D28&lt;$B$1,'Test Sample Data'!D28&gt;0),'Test Sample Data'!D28,$B$1),"")</f>
        <v/>
      </c>
      <c r="E29" s="17" t="str">
        <f>IF(SUM('Test Sample Data'!E$3:E$98)&gt;10,IF(AND(ISNUMBER('Test Sample Data'!E28),'Test Sample Data'!E28&lt;$B$1,'Test Sample Data'!E28&gt;0),'Test Sample Data'!E28,$B$1),"")</f>
        <v/>
      </c>
      <c r="F29" s="17" t="str">
        <f>IF(SUM('Test Sample Data'!F$3:F$98)&gt;10,IF(AND(ISNUMBER('Test Sample Data'!F28),'Test Sample Data'!F28&lt;$B$1,'Test Sample Data'!F28&gt;0),'Test Sample Data'!F28,$B$1),"")</f>
        <v/>
      </c>
      <c r="G29" s="17" t="str">
        <f>IF(SUM('Test Sample Data'!G$3:G$98)&gt;10,IF(AND(ISNUMBER('Test Sample Data'!G28),'Test Sample Data'!G28&lt;$B$1,'Test Sample Data'!G28&gt;0),'Test Sample Data'!G28,$B$1),"")</f>
        <v/>
      </c>
      <c r="H29" s="17" t="str">
        <f>IF(SUM('Test Sample Data'!H$3:H$98)&gt;10,IF(AND(ISNUMBER('Test Sample Data'!H28),'Test Sample Data'!H28&lt;$B$1,'Test Sample Data'!H28&gt;0),'Test Sample Data'!H28,$B$1),"")</f>
        <v/>
      </c>
      <c r="I29" s="17" t="str">
        <f>IF(SUM('Test Sample Data'!I$3:I$98)&gt;10,IF(AND(ISNUMBER('Test Sample Data'!I28),'Test Sample Data'!I28&lt;$B$1,'Test Sample Data'!I28&gt;0),'Test Sample Data'!I28,$B$1),"")</f>
        <v/>
      </c>
      <c r="J29" s="17" t="str">
        <f>IF(SUM('Test Sample Data'!J$3:J$98)&gt;10,IF(AND(ISNUMBER('Test Sample Data'!J28),'Test Sample Data'!J28&lt;$B$1,'Test Sample Data'!J28&gt;0),'Test Sample Data'!J28,$B$1),"")</f>
        <v/>
      </c>
      <c r="K29" s="17" t="str">
        <f>IF(SUM('Test Sample Data'!K$3:K$98)&gt;10,IF(AND(ISNUMBER('Test Sample Data'!K28),'Test Sample Data'!K28&lt;$B$1,'Test Sample Data'!K28&gt;0),'Test Sample Data'!K28,$B$1),"")</f>
        <v/>
      </c>
      <c r="L29" s="17" t="str">
        <f>IF(SUM('Test Sample Data'!L$3:L$98)&gt;10,IF(AND(ISNUMBER('Test Sample Data'!L28),'Test Sample Data'!L28&lt;$B$1,'Test Sample Data'!L28&gt;0),'Test Sample Data'!L28,$B$1),"")</f>
        <v/>
      </c>
      <c r="M29" s="17" t="str">
        <f>IF(SUM('Test Sample Data'!M$3:M$98)&gt;10,IF(AND(ISNUMBER('Test Sample Data'!M28),'Test Sample Data'!M28&lt;$B$1,'Test Sample Data'!M28&gt;0),'Test Sample Data'!M28,$B$1),"")</f>
        <v/>
      </c>
      <c r="N29" s="17" t="str">
        <f>'Gene Table'!D28</f>
        <v>NM_000179</v>
      </c>
      <c r="O29" s="16" t="s">
        <v>109</v>
      </c>
      <c r="P29" s="17" t="str">
        <f>IF(SUM('Control Sample Data'!D$3:D$98)&gt;10,IF(AND(ISNUMBER('Control Sample Data'!D28),'Control Sample Data'!D28&lt;$B$1,'Control Sample Data'!D28&gt;0),'Control Sample Data'!D28,$B$1),"")</f>
        <v/>
      </c>
      <c r="Q29" s="17" t="str">
        <f>IF(SUM('Control Sample Data'!E$3:E$98)&gt;10,IF(AND(ISNUMBER('Control Sample Data'!E28),'Control Sample Data'!E28&lt;$B$1,'Control Sample Data'!E28&gt;0),'Control Sample Data'!E28,$B$1),"")</f>
        <v/>
      </c>
      <c r="R29" s="17" t="str">
        <f>IF(SUM('Control Sample Data'!F$3:F$98)&gt;10,IF(AND(ISNUMBER('Control Sample Data'!F28),'Control Sample Data'!F28&lt;$B$1,'Control Sample Data'!F28&gt;0),'Control Sample Data'!F28,$B$1),"")</f>
        <v/>
      </c>
      <c r="S29" s="17" t="str">
        <f>IF(SUM('Control Sample Data'!G$3:G$98)&gt;10,IF(AND(ISNUMBER('Control Sample Data'!G28),'Control Sample Data'!G28&lt;$B$1,'Control Sample Data'!G28&gt;0),'Control Sample Data'!G28,$B$1),"")</f>
        <v/>
      </c>
      <c r="T29" s="17" t="str">
        <f>IF(SUM('Control Sample Data'!H$3:H$98)&gt;10,IF(AND(ISNUMBER('Control Sample Data'!H28),'Control Sample Data'!H28&lt;$B$1,'Control Sample Data'!H28&gt;0),'Control Sample Data'!H28,$B$1),"")</f>
        <v/>
      </c>
      <c r="U29" s="17" t="str">
        <f>IF(SUM('Control Sample Data'!I$3:I$98)&gt;10,IF(AND(ISNUMBER('Control Sample Data'!I28),'Control Sample Data'!I28&lt;$B$1,'Control Sample Data'!I28&gt;0),'Control Sample Data'!I28,$B$1),"")</f>
        <v/>
      </c>
      <c r="V29" s="17" t="str">
        <f>IF(SUM('Control Sample Data'!J$3:J$98)&gt;10,IF(AND(ISNUMBER('Control Sample Data'!J28),'Control Sample Data'!J28&lt;$B$1,'Control Sample Data'!J28&gt;0),'Control Sample Data'!J28,$B$1),"")</f>
        <v/>
      </c>
      <c r="W29" s="17" t="str">
        <f>IF(SUM('Control Sample Data'!K$3:K$98)&gt;10,IF(AND(ISNUMBER('Control Sample Data'!K28),'Control Sample Data'!K28&lt;$B$1,'Control Sample Data'!K28&gt;0),'Control Sample Data'!K28,$B$1),"")</f>
        <v/>
      </c>
      <c r="X29" s="17" t="str">
        <f>IF(SUM('Control Sample Data'!L$3:L$98)&gt;10,IF(AND(ISNUMBER('Control Sample Data'!L28),'Control Sample Data'!L28&lt;$B$1,'Control Sample Data'!L28&gt;0),'Control Sample Data'!L28,$B$1),"")</f>
        <v/>
      </c>
      <c r="Y29" s="17"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8"/>
      <c r="B30" s="16" t="str">
        <f>IF('Gene Table'!D29="","",'Gene Table'!D29)</f>
        <v>NM_020469</v>
      </c>
      <c r="C30" s="16" t="s">
        <v>113</v>
      </c>
      <c r="D30" s="17" t="str">
        <f>IF(SUM('Test Sample Data'!D$3:D$98)&gt;10,IF(AND(ISNUMBER('Test Sample Data'!D29),'Test Sample Data'!D29&lt;$B$1,'Test Sample Data'!D29&gt;0),'Test Sample Data'!D29,$B$1),"")</f>
        <v/>
      </c>
      <c r="E30" s="17" t="str">
        <f>IF(SUM('Test Sample Data'!E$3:E$98)&gt;10,IF(AND(ISNUMBER('Test Sample Data'!E29),'Test Sample Data'!E29&lt;$B$1,'Test Sample Data'!E29&gt;0),'Test Sample Data'!E29,$B$1),"")</f>
        <v/>
      </c>
      <c r="F30" s="17" t="str">
        <f>IF(SUM('Test Sample Data'!F$3:F$98)&gt;10,IF(AND(ISNUMBER('Test Sample Data'!F29),'Test Sample Data'!F29&lt;$B$1,'Test Sample Data'!F29&gt;0),'Test Sample Data'!F29,$B$1),"")</f>
        <v/>
      </c>
      <c r="G30" s="17" t="str">
        <f>IF(SUM('Test Sample Data'!G$3:G$98)&gt;10,IF(AND(ISNUMBER('Test Sample Data'!G29),'Test Sample Data'!G29&lt;$B$1,'Test Sample Data'!G29&gt;0),'Test Sample Data'!G29,$B$1),"")</f>
        <v/>
      </c>
      <c r="H30" s="17" t="str">
        <f>IF(SUM('Test Sample Data'!H$3:H$98)&gt;10,IF(AND(ISNUMBER('Test Sample Data'!H29),'Test Sample Data'!H29&lt;$B$1,'Test Sample Data'!H29&gt;0),'Test Sample Data'!H29,$B$1),"")</f>
        <v/>
      </c>
      <c r="I30" s="17" t="str">
        <f>IF(SUM('Test Sample Data'!I$3:I$98)&gt;10,IF(AND(ISNUMBER('Test Sample Data'!I29),'Test Sample Data'!I29&lt;$B$1,'Test Sample Data'!I29&gt;0),'Test Sample Data'!I29,$B$1),"")</f>
        <v/>
      </c>
      <c r="J30" s="17" t="str">
        <f>IF(SUM('Test Sample Data'!J$3:J$98)&gt;10,IF(AND(ISNUMBER('Test Sample Data'!J29),'Test Sample Data'!J29&lt;$B$1,'Test Sample Data'!J29&gt;0),'Test Sample Data'!J29,$B$1),"")</f>
        <v/>
      </c>
      <c r="K30" s="17" t="str">
        <f>IF(SUM('Test Sample Data'!K$3:K$98)&gt;10,IF(AND(ISNUMBER('Test Sample Data'!K29),'Test Sample Data'!K29&lt;$B$1,'Test Sample Data'!K29&gt;0),'Test Sample Data'!K29,$B$1),"")</f>
        <v/>
      </c>
      <c r="L30" s="17" t="str">
        <f>IF(SUM('Test Sample Data'!L$3:L$98)&gt;10,IF(AND(ISNUMBER('Test Sample Data'!L29),'Test Sample Data'!L29&lt;$B$1,'Test Sample Data'!L29&gt;0),'Test Sample Data'!L29,$B$1),"")</f>
        <v/>
      </c>
      <c r="M30" s="17" t="str">
        <f>IF(SUM('Test Sample Data'!M$3:M$98)&gt;10,IF(AND(ISNUMBER('Test Sample Data'!M29),'Test Sample Data'!M29&lt;$B$1,'Test Sample Data'!M29&gt;0),'Test Sample Data'!M29,$B$1),"")</f>
        <v/>
      </c>
      <c r="N30" s="17" t="str">
        <f>'Gene Table'!D29</f>
        <v>NM_020469</v>
      </c>
      <c r="O30" s="16" t="s">
        <v>113</v>
      </c>
      <c r="P30" s="17" t="str">
        <f>IF(SUM('Control Sample Data'!D$3:D$98)&gt;10,IF(AND(ISNUMBER('Control Sample Data'!D29),'Control Sample Data'!D29&lt;$B$1,'Control Sample Data'!D29&gt;0),'Control Sample Data'!D29,$B$1),"")</f>
        <v/>
      </c>
      <c r="Q30" s="17" t="str">
        <f>IF(SUM('Control Sample Data'!E$3:E$98)&gt;10,IF(AND(ISNUMBER('Control Sample Data'!E29),'Control Sample Data'!E29&lt;$B$1,'Control Sample Data'!E29&gt;0),'Control Sample Data'!E29,$B$1),"")</f>
        <v/>
      </c>
      <c r="R30" s="17" t="str">
        <f>IF(SUM('Control Sample Data'!F$3:F$98)&gt;10,IF(AND(ISNUMBER('Control Sample Data'!F29),'Control Sample Data'!F29&lt;$B$1,'Control Sample Data'!F29&gt;0),'Control Sample Data'!F29,$B$1),"")</f>
        <v/>
      </c>
      <c r="S30" s="17" t="str">
        <f>IF(SUM('Control Sample Data'!G$3:G$98)&gt;10,IF(AND(ISNUMBER('Control Sample Data'!G29),'Control Sample Data'!G29&lt;$B$1,'Control Sample Data'!G29&gt;0),'Control Sample Data'!G29,$B$1),"")</f>
        <v/>
      </c>
      <c r="T30" s="17" t="str">
        <f>IF(SUM('Control Sample Data'!H$3:H$98)&gt;10,IF(AND(ISNUMBER('Control Sample Data'!H29),'Control Sample Data'!H29&lt;$B$1,'Control Sample Data'!H29&gt;0),'Control Sample Data'!H29,$B$1),"")</f>
        <v/>
      </c>
      <c r="U30" s="17" t="str">
        <f>IF(SUM('Control Sample Data'!I$3:I$98)&gt;10,IF(AND(ISNUMBER('Control Sample Data'!I29),'Control Sample Data'!I29&lt;$B$1,'Control Sample Data'!I29&gt;0),'Control Sample Data'!I29,$B$1),"")</f>
        <v/>
      </c>
      <c r="V30" s="17" t="str">
        <f>IF(SUM('Control Sample Data'!J$3:J$98)&gt;10,IF(AND(ISNUMBER('Control Sample Data'!J29),'Control Sample Data'!J29&lt;$B$1,'Control Sample Data'!J29&gt;0),'Control Sample Data'!J29,$B$1),"")</f>
        <v/>
      </c>
      <c r="W30" s="17" t="str">
        <f>IF(SUM('Control Sample Data'!K$3:K$98)&gt;10,IF(AND(ISNUMBER('Control Sample Data'!K29),'Control Sample Data'!K29&lt;$B$1,'Control Sample Data'!K29&gt;0),'Control Sample Data'!K29,$B$1),"")</f>
        <v/>
      </c>
      <c r="X30" s="17" t="str">
        <f>IF(SUM('Control Sample Data'!L$3:L$98)&gt;10,IF(AND(ISNUMBER('Control Sample Data'!L29),'Control Sample Data'!L29&lt;$B$1,'Control Sample Data'!L29&gt;0),'Control Sample Data'!L29,$B$1),"")</f>
        <v/>
      </c>
      <c r="Y30" s="17"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8"/>
      <c r="B31" s="16" t="str">
        <f>IF('Gene Table'!D30="","",'Gene Table'!D30)</f>
        <v>NM_000400</v>
      </c>
      <c r="C31" s="16" t="s">
        <v>117</v>
      </c>
      <c r="D31" s="17" t="str">
        <f>IF(SUM('Test Sample Data'!D$3:D$98)&gt;10,IF(AND(ISNUMBER('Test Sample Data'!D30),'Test Sample Data'!D30&lt;$B$1,'Test Sample Data'!D30&gt;0),'Test Sample Data'!D30,$B$1),"")</f>
        <v/>
      </c>
      <c r="E31" s="17" t="str">
        <f>IF(SUM('Test Sample Data'!E$3:E$98)&gt;10,IF(AND(ISNUMBER('Test Sample Data'!E30),'Test Sample Data'!E30&lt;$B$1,'Test Sample Data'!E30&gt;0),'Test Sample Data'!E30,$B$1),"")</f>
        <v/>
      </c>
      <c r="F31" s="17" t="str">
        <f>IF(SUM('Test Sample Data'!F$3:F$98)&gt;10,IF(AND(ISNUMBER('Test Sample Data'!F30),'Test Sample Data'!F30&lt;$B$1,'Test Sample Data'!F30&gt;0),'Test Sample Data'!F30,$B$1),"")</f>
        <v/>
      </c>
      <c r="G31" s="17" t="str">
        <f>IF(SUM('Test Sample Data'!G$3:G$98)&gt;10,IF(AND(ISNUMBER('Test Sample Data'!G30),'Test Sample Data'!G30&lt;$B$1,'Test Sample Data'!G30&gt;0),'Test Sample Data'!G30,$B$1),"")</f>
        <v/>
      </c>
      <c r="H31" s="17" t="str">
        <f>IF(SUM('Test Sample Data'!H$3:H$98)&gt;10,IF(AND(ISNUMBER('Test Sample Data'!H30),'Test Sample Data'!H30&lt;$B$1,'Test Sample Data'!H30&gt;0),'Test Sample Data'!H30,$B$1),"")</f>
        <v/>
      </c>
      <c r="I31" s="17" t="str">
        <f>IF(SUM('Test Sample Data'!I$3:I$98)&gt;10,IF(AND(ISNUMBER('Test Sample Data'!I30),'Test Sample Data'!I30&lt;$B$1,'Test Sample Data'!I30&gt;0),'Test Sample Data'!I30,$B$1),"")</f>
        <v/>
      </c>
      <c r="J31" s="17" t="str">
        <f>IF(SUM('Test Sample Data'!J$3:J$98)&gt;10,IF(AND(ISNUMBER('Test Sample Data'!J30),'Test Sample Data'!J30&lt;$B$1,'Test Sample Data'!J30&gt;0),'Test Sample Data'!J30,$B$1),"")</f>
        <v/>
      </c>
      <c r="K31" s="17" t="str">
        <f>IF(SUM('Test Sample Data'!K$3:K$98)&gt;10,IF(AND(ISNUMBER('Test Sample Data'!K30),'Test Sample Data'!K30&lt;$B$1,'Test Sample Data'!K30&gt;0),'Test Sample Data'!K30,$B$1),"")</f>
        <v/>
      </c>
      <c r="L31" s="17" t="str">
        <f>IF(SUM('Test Sample Data'!L$3:L$98)&gt;10,IF(AND(ISNUMBER('Test Sample Data'!L30),'Test Sample Data'!L30&lt;$B$1,'Test Sample Data'!L30&gt;0),'Test Sample Data'!L30,$B$1),"")</f>
        <v/>
      </c>
      <c r="M31" s="17" t="str">
        <f>IF(SUM('Test Sample Data'!M$3:M$98)&gt;10,IF(AND(ISNUMBER('Test Sample Data'!M30),'Test Sample Data'!M30&lt;$B$1,'Test Sample Data'!M30&gt;0),'Test Sample Data'!M30,$B$1),"")</f>
        <v/>
      </c>
      <c r="N31" s="17" t="str">
        <f>'Gene Table'!D30</f>
        <v>NM_000400</v>
      </c>
      <c r="O31" s="16" t="s">
        <v>117</v>
      </c>
      <c r="P31" s="17" t="str">
        <f>IF(SUM('Control Sample Data'!D$3:D$98)&gt;10,IF(AND(ISNUMBER('Control Sample Data'!D30),'Control Sample Data'!D30&lt;$B$1,'Control Sample Data'!D30&gt;0),'Control Sample Data'!D30,$B$1),"")</f>
        <v/>
      </c>
      <c r="Q31" s="17" t="str">
        <f>IF(SUM('Control Sample Data'!E$3:E$98)&gt;10,IF(AND(ISNUMBER('Control Sample Data'!E30),'Control Sample Data'!E30&lt;$B$1,'Control Sample Data'!E30&gt;0),'Control Sample Data'!E30,$B$1),"")</f>
        <v/>
      </c>
      <c r="R31" s="17" t="str">
        <f>IF(SUM('Control Sample Data'!F$3:F$98)&gt;10,IF(AND(ISNUMBER('Control Sample Data'!F30),'Control Sample Data'!F30&lt;$B$1,'Control Sample Data'!F30&gt;0),'Control Sample Data'!F30,$B$1),"")</f>
        <v/>
      </c>
      <c r="S31" s="17" t="str">
        <f>IF(SUM('Control Sample Data'!G$3:G$98)&gt;10,IF(AND(ISNUMBER('Control Sample Data'!G30),'Control Sample Data'!G30&lt;$B$1,'Control Sample Data'!G30&gt;0),'Control Sample Data'!G30,$B$1),"")</f>
        <v/>
      </c>
      <c r="T31" s="17" t="str">
        <f>IF(SUM('Control Sample Data'!H$3:H$98)&gt;10,IF(AND(ISNUMBER('Control Sample Data'!H30),'Control Sample Data'!H30&lt;$B$1,'Control Sample Data'!H30&gt;0),'Control Sample Data'!H30,$B$1),"")</f>
        <v/>
      </c>
      <c r="U31" s="17" t="str">
        <f>IF(SUM('Control Sample Data'!I$3:I$98)&gt;10,IF(AND(ISNUMBER('Control Sample Data'!I30),'Control Sample Data'!I30&lt;$B$1,'Control Sample Data'!I30&gt;0),'Control Sample Data'!I30,$B$1),"")</f>
        <v/>
      </c>
      <c r="V31" s="17" t="str">
        <f>IF(SUM('Control Sample Data'!J$3:J$98)&gt;10,IF(AND(ISNUMBER('Control Sample Data'!J30),'Control Sample Data'!J30&lt;$B$1,'Control Sample Data'!J30&gt;0),'Control Sample Data'!J30,$B$1),"")</f>
        <v/>
      </c>
      <c r="W31" s="17" t="str">
        <f>IF(SUM('Control Sample Data'!K$3:K$98)&gt;10,IF(AND(ISNUMBER('Control Sample Data'!K30),'Control Sample Data'!K30&lt;$B$1,'Control Sample Data'!K30&gt;0),'Control Sample Data'!K30,$B$1),"")</f>
        <v/>
      </c>
      <c r="X31" s="17" t="str">
        <f>IF(SUM('Control Sample Data'!L$3:L$98)&gt;10,IF(AND(ISNUMBER('Control Sample Data'!L30),'Control Sample Data'!L30&lt;$B$1,'Control Sample Data'!L30&gt;0),'Control Sample Data'!L30,$B$1),"")</f>
        <v/>
      </c>
      <c r="Y31" s="17"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8"/>
      <c r="B32" s="16" t="str">
        <f>IF('Gene Table'!D31="","",'Gene Table'!D31)</f>
        <v>NM_001005735</v>
      </c>
      <c r="C32" s="16" t="s">
        <v>121</v>
      </c>
      <c r="D32" s="17" t="str">
        <f>IF(SUM('Test Sample Data'!D$3:D$98)&gt;10,IF(AND(ISNUMBER('Test Sample Data'!D31),'Test Sample Data'!D31&lt;$B$1,'Test Sample Data'!D31&gt;0),'Test Sample Data'!D31,$B$1),"")</f>
        <v/>
      </c>
      <c r="E32" s="17" t="str">
        <f>IF(SUM('Test Sample Data'!E$3:E$98)&gt;10,IF(AND(ISNUMBER('Test Sample Data'!E31),'Test Sample Data'!E31&lt;$B$1,'Test Sample Data'!E31&gt;0),'Test Sample Data'!E31,$B$1),"")</f>
        <v/>
      </c>
      <c r="F32" s="17" t="str">
        <f>IF(SUM('Test Sample Data'!F$3:F$98)&gt;10,IF(AND(ISNUMBER('Test Sample Data'!F31),'Test Sample Data'!F31&lt;$B$1,'Test Sample Data'!F31&gt;0),'Test Sample Data'!F31,$B$1),"")</f>
        <v/>
      </c>
      <c r="G32" s="17" t="str">
        <f>IF(SUM('Test Sample Data'!G$3:G$98)&gt;10,IF(AND(ISNUMBER('Test Sample Data'!G31),'Test Sample Data'!G31&lt;$B$1,'Test Sample Data'!G31&gt;0),'Test Sample Data'!G31,$B$1),"")</f>
        <v/>
      </c>
      <c r="H32" s="17" t="str">
        <f>IF(SUM('Test Sample Data'!H$3:H$98)&gt;10,IF(AND(ISNUMBER('Test Sample Data'!H31),'Test Sample Data'!H31&lt;$B$1,'Test Sample Data'!H31&gt;0),'Test Sample Data'!H31,$B$1),"")</f>
        <v/>
      </c>
      <c r="I32" s="17" t="str">
        <f>IF(SUM('Test Sample Data'!I$3:I$98)&gt;10,IF(AND(ISNUMBER('Test Sample Data'!I31),'Test Sample Data'!I31&lt;$B$1,'Test Sample Data'!I31&gt;0),'Test Sample Data'!I31,$B$1),"")</f>
        <v/>
      </c>
      <c r="J32" s="17" t="str">
        <f>IF(SUM('Test Sample Data'!J$3:J$98)&gt;10,IF(AND(ISNUMBER('Test Sample Data'!J31),'Test Sample Data'!J31&lt;$B$1,'Test Sample Data'!J31&gt;0),'Test Sample Data'!J31,$B$1),"")</f>
        <v/>
      </c>
      <c r="K32" s="17" t="str">
        <f>IF(SUM('Test Sample Data'!K$3:K$98)&gt;10,IF(AND(ISNUMBER('Test Sample Data'!K31),'Test Sample Data'!K31&lt;$B$1,'Test Sample Data'!K31&gt;0),'Test Sample Data'!K31,$B$1),"")</f>
        <v/>
      </c>
      <c r="L32" s="17" t="str">
        <f>IF(SUM('Test Sample Data'!L$3:L$98)&gt;10,IF(AND(ISNUMBER('Test Sample Data'!L31),'Test Sample Data'!L31&lt;$B$1,'Test Sample Data'!L31&gt;0),'Test Sample Data'!L31,$B$1),"")</f>
        <v/>
      </c>
      <c r="M32" s="17" t="str">
        <f>IF(SUM('Test Sample Data'!M$3:M$98)&gt;10,IF(AND(ISNUMBER('Test Sample Data'!M31),'Test Sample Data'!M31&lt;$B$1,'Test Sample Data'!M31&gt;0),'Test Sample Data'!M31,$B$1),"")</f>
        <v/>
      </c>
      <c r="N32" s="17" t="str">
        <f>'Gene Table'!D31</f>
        <v>NM_001005735</v>
      </c>
      <c r="O32" s="16" t="s">
        <v>121</v>
      </c>
      <c r="P32" s="17" t="str">
        <f>IF(SUM('Control Sample Data'!D$3:D$98)&gt;10,IF(AND(ISNUMBER('Control Sample Data'!D31),'Control Sample Data'!D31&lt;$B$1,'Control Sample Data'!D31&gt;0),'Control Sample Data'!D31,$B$1),"")</f>
        <v/>
      </c>
      <c r="Q32" s="17" t="str">
        <f>IF(SUM('Control Sample Data'!E$3:E$98)&gt;10,IF(AND(ISNUMBER('Control Sample Data'!E31),'Control Sample Data'!E31&lt;$B$1,'Control Sample Data'!E31&gt;0),'Control Sample Data'!E31,$B$1),"")</f>
        <v/>
      </c>
      <c r="R32" s="17" t="str">
        <f>IF(SUM('Control Sample Data'!F$3:F$98)&gt;10,IF(AND(ISNUMBER('Control Sample Data'!F31),'Control Sample Data'!F31&lt;$B$1,'Control Sample Data'!F31&gt;0),'Control Sample Data'!F31,$B$1),"")</f>
        <v/>
      </c>
      <c r="S32" s="17" t="str">
        <f>IF(SUM('Control Sample Data'!G$3:G$98)&gt;10,IF(AND(ISNUMBER('Control Sample Data'!G31),'Control Sample Data'!G31&lt;$B$1,'Control Sample Data'!G31&gt;0),'Control Sample Data'!G31,$B$1),"")</f>
        <v/>
      </c>
      <c r="T32" s="17" t="str">
        <f>IF(SUM('Control Sample Data'!H$3:H$98)&gt;10,IF(AND(ISNUMBER('Control Sample Data'!H31),'Control Sample Data'!H31&lt;$B$1,'Control Sample Data'!H31&gt;0),'Control Sample Data'!H31,$B$1),"")</f>
        <v/>
      </c>
      <c r="U32" s="17" t="str">
        <f>IF(SUM('Control Sample Data'!I$3:I$98)&gt;10,IF(AND(ISNUMBER('Control Sample Data'!I31),'Control Sample Data'!I31&lt;$B$1,'Control Sample Data'!I31&gt;0),'Control Sample Data'!I31,$B$1),"")</f>
        <v/>
      </c>
      <c r="V32" s="17" t="str">
        <f>IF(SUM('Control Sample Data'!J$3:J$98)&gt;10,IF(AND(ISNUMBER('Control Sample Data'!J31),'Control Sample Data'!J31&lt;$B$1,'Control Sample Data'!J31&gt;0),'Control Sample Data'!J31,$B$1),"")</f>
        <v/>
      </c>
      <c r="W32" s="17" t="str">
        <f>IF(SUM('Control Sample Data'!K$3:K$98)&gt;10,IF(AND(ISNUMBER('Control Sample Data'!K31),'Control Sample Data'!K31&lt;$B$1,'Control Sample Data'!K31&gt;0),'Control Sample Data'!K31,$B$1),"")</f>
        <v/>
      </c>
      <c r="X32" s="17" t="str">
        <f>IF(SUM('Control Sample Data'!L$3:L$98)&gt;10,IF(AND(ISNUMBER('Control Sample Data'!L31),'Control Sample Data'!L31&lt;$B$1,'Control Sample Data'!L31&gt;0),'Control Sample Data'!L31,$B$1),"")</f>
        <v/>
      </c>
      <c r="Y32" s="17"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8"/>
      <c r="B33" s="16" t="str">
        <f>IF('Gene Table'!D32="","",'Gene Table'!D32)</f>
        <v>NM_001033</v>
      </c>
      <c r="C33" s="16" t="s">
        <v>125</v>
      </c>
      <c r="D33" s="17" t="str">
        <f>IF(SUM('Test Sample Data'!D$3:D$98)&gt;10,IF(AND(ISNUMBER('Test Sample Data'!D32),'Test Sample Data'!D32&lt;$B$1,'Test Sample Data'!D32&gt;0),'Test Sample Data'!D32,$B$1),"")</f>
        <v/>
      </c>
      <c r="E33" s="17" t="str">
        <f>IF(SUM('Test Sample Data'!E$3:E$98)&gt;10,IF(AND(ISNUMBER('Test Sample Data'!E32),'Test Sample Data'!E32&lt;$B$1,'Test Sample Data'!E32&gt;0),'Test Sample Data'!E32,$B$1),"")</f>
        <v/>
      </c>
      <c r="F33" s="17" t="str">
        <f>IF(SUM('Test Sample Data'!F$3:F$98)&gt;10,IF(AND(ISNUMBER('Test Sample Data'!F32),'Test Sample Data'!F32&lt;$B$1,'Test Sample Data'!F32&gt;0),'Test Sample Data'!F32,$B$1),"")</f>
        <v/>
      </c>
      <c r="G33" s="17" t="str">
        <f>IF(SUM('Test Sample Data'!G$3:G$98)&gt;10,IF(AND(ISNUMBER('Test Sample Data'!G32),'Test Sample Data'!G32&lt;$B$1,'Test Sample Data'!G32&gt;0),'Test Sample Data'!G32,$B$1),"")</f>
        <v/>
      </c>
      <c r="H33" s="17" t="str">
        <f>IF(SUM('Test Sample Data'!H$3:H$98)&gt;10,IF(AND(ISNUMBER('Test Sample Data'!H32),'Test Sample Data'!H32&lt;$B$1,'Test Sample Data'!H32&gt;0),'Test Sample Data'!H32,$B$1),"")</f>
        <v/>
      </c>
      <c r="I33" s="17" t="str">
        <f>IF(SUM('Test Sample Data'!I$3:I$98)&gt;10,IF(AND(ISNUMBER('Test Sample Data'!I32),'Test Sample Data'!I32&lt;$B$1,'Test Sample Data'!I32&gt;0),'Test Sample Data'!I32,$B$1),"")</f>
        <v/>
      </c>
      <c r="J33" s="17" t="str">
        <f>IF(SUM('Test Sample Data'!J$3:J$98)&gt;10,IF(AND(ISNUMBER('Test Sample Data'!J32),'Test Sample Data'!J32&lt;$B$1,'Test Sample Data'!J32&gt;0),'Test Sample Data'!J32,$B$1),"")</f>
        <v/>
      </c>
      <c r="K33" s="17" t="str">
        <f>IF(SUM('Test Sample Data'!K$3:K$98)&gt;10,IF(AND(ISNUMBER('Test Sample Data'!K32),'Test Sample Data'!K32&lt;$B$1,'Test Sample Data'!K32&gt;0),'Test Sample Data'!K32,$B$1),"")</f>
        <v/>
      </c>
      <c r="L33" s="17" t="str">
        <f>IF(SUM('Test Sample Data'!L$3:L$98)&gt;10,IF(AND(ISNUMBER('Test Sample Data'!L32),'Test Sample Data'!L32&lt;$B$1,'Test Sample Data'!L32&gt;0),'Test Sample Data'!L32,$B$1),"")</f>
        <v/>
      </c>
      <c r="M33" s="17" t="str">
        <f>IF(SUM('Test Sample Data'!M$3:M$98)&gt;10,IF(AND(ISNUMBER('Test Sample Data'!M32),'Test Sample Data'!M32&lt;$B$1,'Test Sample Data'!M32&gt;0),'Test Sample Data'!M32,$B$1),"")</f>
        <v/>
      </c>
      <c r="N33" s="17" t="str">
        <f>'Gene Table'!D32</f>
        <v>NM_001033</v>
      </c>
      <c r="O33" s="16" t="s">
        <v>125</v>
      </c>
      <c r="P33" s="17" t="str">
        <f>IF(SUM('Control Sample Data'!D$3:D$98)&gt;10,IF(AND(ISNUMBER('Control Sample Data'!D32),'Control Sample Data'!D32&lt;$B$1,'Control Sample Data'!D32&gt;0),'Control Sample Data'!D32,$B$1),"")</f>
        <v/>
      </c>
      <c r="Q33" s="17" t="str">
        <f>IF(SUM('Control Sample Data'!E$3:E$98)&gt;10,IF(AND(ISNUMBER('Control Sample Data'!E32),'Control Sample Data'!E32&lt;$B$1,'Control Sample Data'!E32&gt;0),'Control Sample Data'!E32,$B$1),"")</f>
        <v/>
      </c>
      <c r="R33" s="17" t="str">
        <f>IF(SUM('Control Sample Data'!F$3:F$98)&gt;10,IF(AND(ISNUMBER('Control Sample Data'!F32),'Control Sample Data'!F32&lt;$B$1,'Control Sample Data'!F32&gt;0),'Control Sample Data'!F32,$B$1),"")</f>
        <v/>
      </c>
      <c r="S33" s="17" t="str">
        <f>IF(SUM('Control Sample Data'!G$3:G$98)&gt;10,IF(AND(ISNUMBER('Control Sample Data'!G32),'Control Sample Data'!G32&lt;$B$1,'Control Sample Data'!G32&gt;0),'Control Sample Data'!G32,$B$1),"")</f>
        <v/>
      </c>
      <c r="T33" s="17" t="str">
        <f>IF(SUM('Control Sample Data'!H$3:H$98)&gt;10,IF(AND(ISNUMBER('Control Sample Data'!H32),'Control Sample Data'!H32&lt;$B$1,'Control Sample Data'!H32&gt;0),'Control Sample Data'!H32,$B$1),"")</f>
        <v/>
      </c>
      <c r="U33" s="17" t="str">
        <f>IF(SUM('Control Sample Data'!I$3:I$98)&gt;10,IF(AND(ISNUMBER('Control Sample Data'!I32),'Control Sample Data'!I32&lt;$B$1,'Control Sample Data'!I32&gt;0),'Control Sample Data'!I32,$B$1),"")</f>
        <v/>
      </c>
      <c r="V33" s="17" t="str">
        <f>IF(SUM('Control Sample Data'!J$3:J$98)&gt;10,IF(AND(ISNUMBER('Control Sample Data'!J32),'Control Sample Data'!J32&lt;$B$1,'Control Sample Data'!J32&gt;0),'Control Sample Data'!J32,$B$1),"")</f>
        <v/>
      </c>
      <c r="W33" s="17" t="str">
        <f>IF(SUM('Control Sample Data'!K$3:K$98)&gt;10,IF(AND(ISNUMBER('Control Sample Data'!K32),'Control Sample Data'!K32&lt;$B$1,'Control Sample Data'!K32&gt;0),'Control Sample Data'!K32,$B$1),"")</f>
        <v/>
      </c>
      <c r="X33" s="17" t="str">
        <f>IF(SUM('Control Sample Data'!L$3:L$98)&gt;10,IF(AND(ISNUMBER('Control Sample Data'!L32),'Control Sample Data'!L32&lt;$B$1,'Control Sample Data'!L32&gt;0),'Control Sample Data'!L32,$B$1),"")</f>
        <v/>
      </c>
      <c r="Y33" s="17"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8"/>
      <c r="B34" s="16" t="str">
        <f>IF('Gene Table'!D33="","",'Gene Table'!D33)</f>
        <v>NM_004955</v>
      </c>
      <c r="C34" s="16" t="s">
        <v>129</v>
      </c>
      <c r="D34" s="17" t="str">
        <f>IF(SUM('Test Sample Data'!D$3:D$98)&gt;10,IF(AND(ISNUMBER('Test Sample Data'!D33),'Test Sample Data'!D33&lt;$B$1,'Test Sample Data'!D33&gt;0),'Test Sample Data'!D33,$B$1),"")</f>
        <v/>
      </c>
      <c r="E34" s="17" t="str">
        <f>IF(SUM('Test Sample Data'!E$3:E$98)&gt;10,IF(AND(ISNUMBER('Test Sample Data'!E33),'Test Sample Data'!E33&lt;$B$1,'Test Sample Data'!E33&gt;0),'Test Sample Data'!E33,$B$1),"")</f>
        <v/>
      </c>
      <c r="F34" s="17" t="str">
        <f>IF(SUM('Test Sample Data'!F$3:F$98)&gt;10,IF(AND(ISNUMBER('Test Sample Data'!F33),'Test Sample Data'!F33&lt;$B$1,'Test Sample Data'!F33&gt;0),'Test Sample Data'!F33,$B$1),"")</f>
        <v/>
      </c>
      <c r="G34" s="17" t="str">
        <f>IF(SUM('Test Sample Data'!G$3:G$98)&gt;10,IF(AND(ISNUMBER('Test Sample Data'!G33),'Test Sample Data'!G33&lt;$B$1,'Test Sample Data'!G33&gt;0),'Test Sample Data'!G33,$B$1),"")</f>
        <v/>
      </c>
      <c r="H34" s="17" t="str">
        <f>IF(SUM('Test Sample Data'!H$3:H$98)&gt;10,IF(AND(ISNUMBER('Test Sample Data'!H33),'Test Sample Data'!H33&lt;$B$1,'Test Sample Data'!H33&gt;0),'Test Sample Data'!H33,$B$1),"")</f>
        <v/>
      </c>
      <c r="I34" s="17" t="str">
        <f>IF(SUM('Test Sample Data'!I$3:I$98)&gt;10,IF(AND(ISNUMBER('Test Sample Data'!I33),'Test Sample Data'!I33&lt;$B$1,'Test Sample Data'!I33&gt;0),'Test Sample Data'!I33,$B$1),"")</f>
        <v/>
      </c>
      <c r="J34" s="17" t="str">
        <f>IF(SUM('Test Sample Data'!J$3:J$98)&gt;10,IF(AND(ISNUMBER('Test Sample Data'!J33),'Test Sample Data'!J33&lt;$B$1,'Test Sample Data'!J33&gt;0),'Test Sample Data'!J33,$B$1),"")</f>
        <v/>
      </c>
      <c r="K34" s="17" t="str">
        <f>IF(SUM('Test Sample Data'!K$3:K$98)&gt;10,IF(AND(ISNUMBER('Test Sample Data'!K33),'Test Sample Data'!K33&lt;$B$1,'Test Sample Data'!K33&gt;0),'Test Sample Data'!K33,$B$1),"")</f>
        <v/>
      </c>
      <c r="L34" s="17" t="str">
        <f>IF(SUM('Test Sample Data'!L$3:L$98)&gt;10,IF(AND(ISNUMBER('Test Sample Data'!L33),'Test Sample Data'!L33&lt;$B$1,'Test Sample Data'!L33&gt;0),'Test Sample Data'!L33,$B$1),"")</f>
        <v/>
      </c>
      <c r="M34" s="17" t="str">
        <f>IF(SUM('Test Sample Data'!M$3:M$98)&gt;10,IF(AND(ISNUMBER('Test Sample Data'!M33),'Test Sample Data'!M33&lt;$B$1,'Test Sample Data'!M33&gt;0),'Test Sample Data'!M33,$B$1),"")</f>
        <v/>
      </c>
      <c r="N34" s="17" t="str">
        <f>'Gene Table'!D33</f>
        <v>NM_004955</v>
      </c>
      <c r="O34" s="16" t="s">
        <v>129</v>
      </c>
      <c r="P34" s="17" t="str">
        <f>IF(SUM('Control Sample Data'!D$3:D$98)&gt;10,IF(AND(ISNUMBER('Control Sample Data'!D33),'Control Sample Data'!D33&lt;$B$1,'Control Sample Data'!D33&gt;0),'Control Sample Data'!D33,$B$1),"")</f>
        <v/>
      </c>
      <c r="Q34" s="17" t="str">
        <f>IF(SUM('Control Sample Data'!E$3:E$98)&gt;10,IF(AND(ISNUMBER('Control Sample Data'!E33),'Control Sample Data'!E33&lt;$B$1,'Control Sample Data'!E33&gt;0),'Control Sample Data'!E33,$B$1),"")</f>
        <v/>
      </c>
      <c r="R34" s="17" t="str">
        <f>IF(SUM('Control Sample Data'!F$3:F$98)&gt;10,IF(AND(ISNUMBER('Control Sample Data'!F33),'Control Sample Data'!F33&lt;$B$1,'Control Sample Data'!F33&gt;0),'Control Sample Data'!F33,$B$1),"")</f>
        <v/>
      </c>
      <c r="S34" s="17" t="str">
        <f>IF(SUM('Control Sample Data'!G$3:G$98)&gt;10,IF(AND(ISNUMBER('Control Sample Data'!G33),'Control Sample Data'!G33&lt;$B$1,'Control Sample Data'!G33&gt;0),'Control Sample Data'!G33,$B$1),"")</f>
        <v/>
      </c>
      <c r="T34" s="17" t="str">
        <f>IF(SUM('Control Sample Data'!H$3:H$98)&gt;10,IF(AND(ISNUMBER('Control Sample Data'!H33),'Control Sample Data'!H33&lt;$B$1,'Control Sample Data'!H33&gt;0),'Control Sample Data'!H33,$B$1),"")</f>
        <v/>
      </c>
      <c r="U34" s="17" t="str">
        <f>IF(SUM('Control Sample Data'!I$3:I$98)&gt;10,IF(AND(ISNUMBER('Control Sample Data'!I33),'Control Sample Data'!I33&lt;$B$1,'Control Sample Data'!I33&gt;0),'Control Sample Data'!I33,$B$1),"")</f>
        <v/>
      </c>
      <c r="V34" s="17" t="str">
        <f>IF(SUM('Control Sample Data'!J$3:J$98)&gt;10,IF(AND(ISNUMBER('Control Sample Data'!J33),'Control Sample Data'!J33&lt;$B$1,'Control Sample Data'!J33&gt;0),'Control Sample Data'!J33,$B$1),"")</f>
        <v/>
      </c>
      <c r="W34" s="17" t="str">
        <f>IF(SUM('Control Sample Data'!K$3:K$98)&gt;10,IF(AND(ISNUMBER('Control Sample Data'!K33),'Control Sample Data'!K33&lt;$B$1,'Control Sample Data'!K33&gt;0),'Control Sample Data'!K33,$B$1),"")</f>
        <v/>
      </c>
      <c r="X34" s="17" t="str">
        <f>IF(SUM('Control Sample Data'!L$3:L$98)&gt;10,IF(AND(ISNUMBER('Control Sample Data'!L33),'Control Sample Data'!L33&lt;$B$1,'Control Sample Data'!L33&gt;0),'Control Sample Data'!L33,$B$1),"")</f>
        <v/>
      </c>
      <c r="Y34" s="17"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8"/>
      <c r="B35" s="16" t="str">
        <f>IF('Gene Table'!D34="","",'Gene Table'!D34)</f>
        <v>NM_004360</v>
      </c>
      <c r="C35" s="16" t="s">
        <v>133</v>
      </c>
      <c r="D35" s="17" t="str">
        <f>IF(SUM('Test Sample Data'!D$3:D$98)&gt;10,IF(AND(ISNUMBER('Test Sample Data'!D34),'Test Sample Data'!D34&lt;$B$1,'Test Sample Data'!D34&gt;0),'Test Sample Data'!D34,$B$1),"")</f>
        <v/>
      </c>
      <c r="E35" s="17" t="str">
        <f>IF(SUM('Test Sample Data'!E$3:E$98)&gt;10,IF(AND(ISNUMBER('Test Sample Data'!E34),'Test Sample Data'!E34&lt;$B$1,'Test Sample Data'!E34&gt;0),'Test Sample Data'!E34,$B$1),"")</f>
        <v/>
      </c>
      <c r="F35" s="17" t="str">
        <f>IF(SUM('Test Sample Data'!F$3:F$98)&gt;10,IF(AND(ISNUMBER('Test Sample Data'!F34),'Test Sample Data'!F34&lt;$B$1,'Test Sample Data'!F34&gt;0),'Test Sample Data'!F34,$B$1),"")</f>
        <v/>
      </c>
      <c r="G35" s="17" t="str">
        <f>IF(SUM('Test Sample Data'!G$3:G$98)&gt;10,IF(AND(ISNUMBER('Test Sample Data'!G34),'Test Sample Data'!G34&lt;$B$1,'Test Sample Data'!G34&gt;0),'Test Sample Data'!G34,$B$1),"")</f>
        <v/>
      </c>
      <c r="H35" s="17" t="str">
        <f>IF(SUM('Test Sample Data'!H$3:H$98)&gt;10,IF(AND(ISNUMBER('Test Sample Data'!H34),'Test Sample Data'!H34&lt;$B$1,'Test Sample Data'!H34&gt;0),'Test Sample Data'!H34,$B$1),"")</f>
        <v/>
      </c>
      <c r="I35" s="17" t="str">
        <f>IF(SUM('Test Sample Data'!I$3:I$98)&gt;10,IF(AND(ISNUMBER('Test Sample Data'!I34),'Test Sample Data'!I34&lt;$B$1,'Test Sample Data'!I34&gt;0),'Test Sample Data'!I34,$B$1),"")</f>
        <v/>
      </c>
      <c r="J35" s="17" t="str">
        <f>IF(SUM('Test Sample Data'!J$3:J$98)&gt;10,IF(AND(ISNUMBER('Test Sample Data'!J34),'Test Sample Data'!J34&lt;$B$1,'Test Sample Data'!J34&gt;0),'Test Sample Data'!J34,$B$1),"")</f>
        <v/>
      </c>
      <c r="K35" s="17" t="str">
        <f>IF(SUM('Test Sample Data'!K$3:K$98)&gt;10,IF(AND(ISNUMBER('Test Sample Data'!K34),'Test Sample Data'!K34&lt;$B$1,'Test Sample Data'!K34&gt;0),'Test Sample Data'!K34,$B$1),"")</f>
        <v/>
      </c>
      <c r="L35" s="17" t="str">
        <f>IF(SUM('Test Sample Data'!L$3:L$98)&gt;10,IF(AND(ISNUMBER('Test Sample Data'!L34),'Test Sample Data'!L34&lt;$B$1,'Test Sample Data'!L34&gt;0),'Test Sample Data'!L34,$B$1),"")</f>
        <v/>
      </c>
      <c r="M35" s="17" t="str">
        <f>IF(SUM('Test Sample Data'!M$3:M$98)&gt;10,IF(AND(ISNUMBER('Test Sample Data'!M34),'Test Sample Data'!M34&lt;$B$1,'Test Sample Data'!M34&gt;0),'Test Sample Data'!M34,$B$1),"")</f>
        <v/>
      </c>
      <c r="N35" s="17" t="str">
        <f>'Gene Table'!D34</f>
        <v>NM_004360</v>
      </c>
      <c r="O35" s="16" t="s">
        <v>133</v>
      </c>
      <c r="P35" s="17" t="str">
        <f>IF(SUM('Control Sample Data'!D$3:D$98)&gt;10,IF(AND(ISNUMBER('Control Sample Data'!D34),'Control Sample Data'!D34&lt;$B$1,'Control Sample Data'!D34&gt;0),'Control Sample Data'!D34,$B$1),"")</f>
        <v/>
      </c>
      <c r="Q35" s="17" t="str">
        <f>IF(SUM('Control Sample Data'!E$3:E$98)&gt;10,IF(AND(ISNUMBER('Control Sample Data'!E34),'Control Sample Data'!E34&lt;$B$1,'Control Sample Data'!E34&gt;0),'Control Sample Data'!E34,$B$1),"")</f>
        <v/>
      </c>
      <c r="R35" s="17" t="str">
        <f>IF(SUM('Control Sample Data'!F$3:F$98)&gt;10,IF(AND(ISNUMBER('Control Sample Data'!F34),'Control Sample Data'!F34&lt;$B$1,'Control Sample Data'!F34&gt;0),'Control Sample Data'!F34,$B$1),"")</f>
        <v/>
      </c>
      <c r="S35" s="17" t="str">
        <f>IF(SUM('Control Sample Data'!G$3:G$98)&gt;10,IF(AND(ISNUMBER('Control Sample Data'!G34),'Control Sample Data'!G34&lt;$B$1,'Control Sample Data'!G34&gt;0),'Control Sample Data'!G34,$B$1),"")</f>
        <v/>
      </c>
      <c r="T35" s="17" t="str">
        <f>IF(SUM('Control Sample Data'!H$3:H$98)&gt;10,IF(AND(ISNUMBER('Control Sample Data'!H34),'Control Sample Data'!H34&lt;$B$1,'Control Sample Data'!H34&gt;0),'Control Sample Data'!H34,$B$1),"")</f>
        <v/>
      </c>
      <c r="U35" s="17" t="str">
        <f>IF(SUM('Control Sample Data'!I$3:I$98)&gt;10,IF(AND(ISNUMBER('Control Sample Data'!I34),'Control Sample Data'!I34&lt;$B$1,'Control Sample Data'!I34&gt;0),'Control Sample Data'!I34,$B$1),"")</f>
        <v/>
      </c>
      <c r="V35" s="17" t="str">
        <f>IF(SUM('Control Sample Data'!J$3:J$98)&gt;10,IF(AND(ISNUMBER('Control Sample Data'!J34),'Control Sample Data'!J34&lt;$B$1,'Control Sample Data'!J34&gt;0),'Control Sample Data'!J34,$B$1),"")</f>
        <v/>
      </c>
      <c r="W35" s="17" t="str">
        <f>IF(SUM('Control Sample Data'!K$3:K$98)&gt;10,IF(AND(ISNUMBER('Control Sample Data'!K34),'Control Sample Data'!K34&lt;$B$1,'Control Sample Data'!K34&gt;0),'Control Sample Data'!K34,$B$1),"")</f>
        <v/>
      </c>
      <c r="X35" s="17" t="str">
        <f>IF(SUM('Control Sample Data'!L$3:L$98)&gt;10,IF(AND(ISNUMBER('Control Sample Data'!L34),'Control Sample Data'!L34&lt;$B$1,'Control Sample Data'!L34&gt;0),'Control Sample Data'!L34,$B$1),"")</f>
        <v/>
      </c>
      <c r="Y35" s="17"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8"/>
      <c r="B36" s="16" t="str">
        <f>IF('Gene Table'!D35="","",'Gene Table'!D35)</f>
        <v>NM_001785</v>
      </c>
      <c r="C36" s="16" t="s">
        <v>137</v>
      </c>
      <c r="D36" s="17" t="str">
        <f>IF(SUM('Test Sample Data'!D$3:D$98)&gt;10,IF(AND(ISNUMBER('Test Sample Data'!D35),'Test Sample Data'!D35&lt;$B$1,'Test Sample Data'!D35&gt;0),'Test Sample Data'!D35,$B$1),"")</f>
        <v/>
      </c>
      <c r="E36" s="17" t="str">
        <f>IF(SUM('Test Sample Data'!E$3:E$98)&gt;10,IF(AND(ISNUMBER('Test Sample Data'!E35),'Test Sample Data'!E35&lt;$B$1,'Test Sample Data'!E35&gt;0),'Test Sample Data'!E35,$B$1),"")</f>
        <v/>
      </c>
      <c r="F36" s="17" t="str">
        <f>IF(SUM('Test Sample Data'!F$3:F$98)&gt;10,IF(AND(ISNUMBER('Test Sample Data'!F35),'Test Sample Data'!F35&lt;$B$1,'Test Sample Data'!F35&gt;0),'Test Sample Data'!F35,$B$1),"")</f>
        <v/>
      </c>
      <c r="G36" s="17" t="str">
        <f>IF(SUM('Test Sample Data'!G$3:G$98)&gt;10,IF(AND(ISNUMBER('Test Sample Data'!G35),'Test Sample Data'!G35&lt;$B$1,'Test Sample Data'!G35&gt;0),'Test Sample Data'!G35,$B$1),"")</f>
        <v/>
      </c>
      <c r="H36" s="17" t="str">
        <f>IF(SUM('Test Sample Data'!H$3:H$98)&gt;10,IF(AND(ISNUMBER('Test Sample Data'!H35),'Test Sample Data'!H35&lt;$B$1,'Test Sample Data'!H35&gt;0),'Test Sample Data'!H35,$B$1),"")</f>
        <v/>
      </c>
      <c r="I36" s="17" t="str">
        <f>IF(SUM('Test Sample Data'!I$3:I$98)&gt;10,IF(AND(ISNUMBER('Test Sample Data'!I35),'Test Sample Data'!I35&lt;$B$1,'Test Sample Data'!I35&gt;0),'Test Sample Data'!I35,$B$1),"")</f>
        <v/>
      </c>
      <c r="J36" s="17" t="str">
        <f>IF(SUM('Test Sample Data'!J$3:J$98)&gt;10,IF(AND(ISNUMBER('Test Sample Data'!J35),'Test Sample Data'!J35&lt;$B$1,'Test Sample Data'!J35&gt;0),'Test Sample Data'!J35,$B$1),"")</f>
        <v/>
      </c>
      <c r="K36" s="17" t="str">
        <f>IF(SUM('Test Sample Data'!K$3:K$98)&gt;10,IF(AND(ISNUMBER('Test Sample Data'!K35),'Test Sample Data'!K35&lt;$B$1,'Test Sample Data'!K35&gt;0),'Test Sample Data'!K35,$B$1),"")</f>
        <v/>
      </c>
      <c r="L36" s="17" t="str">
        <f>IF(SUM('Test Sample Data'!L$3:L$98)&gt;10,IF(AND(ISNUMBER('Test Sample Data'!L35),'Test Sample Data'!L35&lt;$B$1,'Test Sample Data'!L35&gt;0),'Test Sample Data'!L35,$B$1),"")</f>
        <v/>
      </c>
      <c r="M36" s="17" t="str">
        <f>IF(SUM('Test Sample Data'!M$3:M$98)&gt;10,IF(AND(ISNUMBER('Test Sample Data'!M35),'Test Sample Data'!M35&lt;$B$1,'Test Sample Data'!M35&gt;0),'Test Sample Data'!M35,$B$1),"")</f>
        <v/>
      </c>
      <c r="N36" s="17" t="str">
        <f>'Gene Table'!D35</f>
        <v>NM_001785</v>
      </c>
      <c r="O36" s="16" t="s">
        <v>137</v>
      </c>
      <c r="P36" s="17" t="str">
        <f>IF(SUM('Control Sample Data'!D$3:D$98)&gt;10,IF(AND(ISNUMBER('Control Sample Data'!D35),'Control Sample Data'!D35&lt;$B$1,'Control Sample Data'!D35&gt;0),'Control Sample Data'!D35,$B$1),"")</f>
        <v/>
      </c>
      <c r="Q36" s="17" t="str">
        <f>IF(SUM('Control Sample Data'!E$3:E$98)&gt;10,IF(AND(ISNUMBER('Control Sample Data'!E35),'Control Sample Data'!E35&lt;$B$1,'Control Sample Data'!E35&gt;0),'Control Sample Data'!E35,$B$1),"")</f>
        <v/>
      </c>
      <c r="R36" s="17" t="str">
        <f>IF(SUM('Control Sample Data'!F$3:F$98)&gt;10,IF(AND(ISNUMBER('Control Sample Data'!F35),'Control Sample Data'!F35&lt;$B$1,'Control Sample Data'!F35&gt;0),'Control Sample Data'!F35,$B$1),"")</f>
        <v/>
      </c>
      <c r="S36" s="17" t="str">
        <f>IF(SUM('Control Sample Data'!G$3:G$98)&gt;10,IF(AND(ISNUMBER('Control Sample Data'!G35),'Control Sample Data'!G35&lt;$B$1,'Control Sample Data'!G35&gt;0),'Control Sample Data'!G35,$B$1),"")</f>
        <v/>
      </c>
      <c r="T36" s="17" t="str">
        <f>IF(SUM('Control Sample Data'!H$3:H$98)&gt;10,IF(AND(ISNUMBER('Control Sample Data'!H35),'Control Sample Data'!H35&lt;$B$1,'Control Sample Data'!H35&gt;0),'Control Sample Data'!H35,$B$1),"")</f>
        <v/>
      </c>
      <c r="U36" s="17" t="str">
        <f>IF(SUM('Control Sample Data'!I$3:I$98)&gt;10,IF(AND(ISNUMBER('Control Sample Data'!I35),'Control Sample Data'!I35&lt;$B$1,'Control Sample Data'!I35&gt;0),'Control Sample Data'!I35,$B$1),"")</f>
        <v/>
      </c>
      <c r="V36" s="17" t="str">
        <f>IF(SUM('Control Sample Data'!J$3:J$98)&gt;10,IF(AND(ISNUMBER('Control Sample Data'!J35),'Control Sample Data'!J35&lt;$B$1,'Control Sample Data'!J35&gt;0),'Control Sample Data'!J35,$B$1),"")</f>
        <v/>
      </c>
      <c r="W36" s="17" t="str">
        <f>IF(SUM('Control Sample Data'!K$3:K$98)&gt;10,IF(AND(ISNUMBER('Control Sample Data'!K35),'Control Sample Data'!K35&lt;$B$1,'Control Sample Data'!K35&gt;0),'Control Sample Data'!K35,$B$1),"")</f>
        <v/>
      </c>
      <c r="X36" s="17" t="str">
        <f>IF(SUM('Control Sample Data'!L$3:L$98)&gt;10,IF(AND(ISNUMBER('Control Sample Data'!L35),'Control Sample Data'!L35&lt;$B$1,'Control Sample Data'!L35&gt;0),'Control Sample Data'!L35,$B$1),"")</f>
        <v/>
      </c>
      <c r="Y36" s="17"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8"/>
      <c r="B37" s="16" t="str">
        <f>IF('Gene Table'!D36="","",'Gene Table'!D36)</f>
        <v>NM_004213</v>
      </c>
      <c r="C37" s="16" t="s">
        <v>141</v>
      </c>
      <c r="D37" s="17" t="str">
        <f>IF(SUM('Test Sample Data'!D$3:D$98)&gt;10,IF(AND(ISNUMBER('Test Sample Data'!D36),'Test Sample Data'!D36&lt;$B$1,'Test Sample Data'!D36&gt;0),'Test Sample Data'!D36,$B$1),"")</f>
        <v/>
      </c>
      <c r="E37" s="17" t="str">
        <f>IF(SUM('Test Sample Data'!E$3:E$98)&gt;10,IF(AND(ISNUMBER('Test Sample Data'!E36),'Test Sample Data'!E36&lt;$B$1,'Test Sample Data'!E36&gt;0),'Test Sample Data'!E36,$B$1),"")</f>
        <v/>
      </c>
      <c r="F37" s="17" t="str">
        <f>IF(SUM('Test Sample Data'!F$3:F$98)&gt;10,IF(AND(ISNUMBER('Test Sample Data'!F36),'Test Sample Data'!F36&lt;$B$1,'Test Sample Data'!F36&gt;0),'Test Sample Data'!F36,$B$1),"")</f>
        <v/>
      </c>
      <c r="G37" s="17" t="str">
        <f>IF(SUM('Test Sample Data'!G$3:G$98)&gt;10,IF(AND(ISNUMBER('Test Sample Data'!G36),'Test Sample Data'!G36&lt;$B$1,'Test Sample Data'!G36&gt;0),'Test Sample Data'!G36,$B$1),"")</f>
        <v/>
      </c>
      <c r="H37" s="17" t="str">
        <f>IF(SUM('Test Sample Data'!H$3:H$98)&gt;10,IF(AND(ISNUMBER('Test Sample Data'!H36),'Test Sample Data'!H36&lt;$B$1,'Test Sample Data'!H36&gt;0),'Test Sample Data'!H36,$B$1),"")</f>
        <v/>
      </c>
      <c r="I37" s="17" t="str">
        <f>IF(SUM('Test Sample Data'!I$3:I$98)&gt;10,IF(AND(ISNUMBER('Test Sample Data'!I36),'Test Sample Data'!I36&lt;$B$1,'Test Sample Data'!I36&gt;0),'Test Sample Data'!I36,$B$1),"")</f>
        <v/>
      </c>
      <c r="J37" s="17" t="str">
        <f>IF(SUM('Test Sample Data'!J$3:J$98)&gt;10,IF(AND(ISNUMBER('Test Sample Data'!J36),'Test Sample Data'!J36&lt;$B$1,'Test Sample Data'!J36&gt;0),'Test Sample Data'!J36,$B$1),"")</f>
        <v/>
      </c>
      <c r="K37" s="17" t="str">
        <f>IF(SUM('Test Sample Data'!K$3:K$98)&gt;10,IF(AND(ISNUMBER('Test Sample Data'!K36),'Test Sample Data'!K36&lt;$B$1,'Test Sample Data'!K36&gt;0),'Test Sample Data'!K36,$B$1),"")</f>
        <v/>
      </c>
      <c r="L37" s="17" t="str">
        <f>IF(SUM('Test Sample Data'!L$3:L$98)&gt;10,IF(AND(ISNUMBER('Test Sample Data'!L36),'Test Sample Data'!L36&lt;$B$1,'Test Sample Data'!L36&gt;0),'Test Sample Data'!L36,$B$1),"")</f>
        <v/>
      </c>
      <c r="M37" s="17" t="str">
        <f>IF(SUM('Test Sample Data'!M$3:M$98)&gt;10,IF(AND(ISNUMBER('Test Sample Data'!M36),'Test Sample Data'!M36&lt;$B$1,'Test Sample Data'!M36&gt;0),'Test Sample Data'!M36,$B$1),"")</f>
        <v/>
      </c>
      <c r="N37" s="17" t="str">
        <f>'Gene Table'!D36</f>
        <v>NM_004213</v>
      </c>
      <c r="O37" s="16" t="s">
        <v>141</v>
      </c>
      <c r="P37" s="17" t="str">
        <f>IF(SUM('Control Sample Data'!D$3:D$98)&gt;10,IF(AND(ISNUMBER('Control Sample Data'!D36),'Control Sample Data'!D36&lt;$B$1,'Control Sample Data'!D36&gt;0),'Control Sample Data'!D36,$B$1),"")</f>
        <v/>
      </c>
      <c r="Q37" s="17" t="str">
        <f>IF(SUM('Control Sample Data'!E$3:E$98)&gt;10,IF(AND(ISNUMBER('Control Sample Data'!E36),'Control Sample Data'!E36&lt;$B$1,'Control Sample Data'!E36&gt;0),'Control Sample Data'!E36,$B$1),"")</f>
        <v/>
      </c>
      <c r="R37" s="17" t="str">
        <f>IF(SUM('Control Sample Data'!F$3:F$98)&gt;10,IF(AND(ISNUMBER('Control Sample Data'!F36),'Control Sample Data'!F36&lt;$B$1,'Control Sample Data'!F36&gt;0),'Control Sample Data'!F36,$B$1),"")</f>
        <v/>
      </c>
      <c r="S37" s="17" t="str">
        <f>IF(SUM('Control Sample Data'!G$3:G$98)&gt;10,IF(AND(ISNUMBER('Control Sample Data'!G36),'Control Sample Data'!G36&lt;$B$1,'Control Sample Data'!G36&gt;0),'Control Sample Data'!G36,$B$1),"")</f>
        <v/>
      </c>
      <c r="T37" s="17" t="str">
        <f>IF(SUM('Control Sample Data'!H$3:H$98)&gt;10,IF(AND(ISNUMBER('Control Sample Data'!H36),'Control Sample Data'!H36&lt;$B$1,'Control Sample Data'!H36&gt;0),'Control Sample Data'!H36,$B$1),"")</f>
        <v/>
      </c>
      <c r="U37" s="17" t="str">
        <f>IF(SUM('Control Sample Data'!I$3:I$98)&gt;10,IF(AND(ISNUMBER('Control Sample Data'!I36),'Control Sample Data'!I36&lt;$B$1,'Control Sample Data'!I36&gt;0),'Control Sample Data'!I36,$B$1),"")</f>
        <v/>
      </c>
      <c r="V37" s="17" t="str">
        <f>IF(SUM('Control Sample Data'!J$3:J$98)&gt;10,IF(AND(ISNUMBER('Control Sample Data'!J36),'Control Sample Data'!J36&lt;$B$1,'Control Sample Data'!J36&gt;0),'Control Sample Data'!J36,$B$1),"")</f>
        <v/>
      </c>
      <c r="W37" s="17" t="str">
        <f>IF(SUM('Control Sample Data'!K$3:K$98)&gt;10,IF(AND(ISNUMBER('Control Sample Data'!K36),'Control Sample Data'!K36&lt;$B$1,'Control Sample Data'!K36&gt;0),'Control Sample Data'!K36,$B$1),"")</f>
        <v/>
      </c>
      <c r="X37" s="17" t="str">
        <f>IF(SUM('Control Sample Data'!L$3:L$98)&gt;10,IF(AND(ISNUMBER('Control Sample Data'!L36),'Control Sample Data'!L36&lt;$B$1,'Control Sample Data'!L36&gt;0),'Control Sample Data'!L36,$B$1),"")</f>
        <v/>
      </c>
      <c r="Y37" s="17"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8"/>
      <c r="B38" s="16" t="str">
        <f>IF('Gene Table'!D37="","",'Gene Table'!D37)</f>
        <v>NM_005431</v>
      </c>
      <c r="C38" s="16" t="s">
        <v>145</v>
      </c>
      <c r="D38" s="17" t="str">
        <f>IF(SUM('Test Sample Data'!D$3:D$98)&gt;10,IF(AND(ISNUMBER('Test Sample Data'!D37),'Test Sample Data'!D37&lt;$B$1,'Test Sample Data'!D37&gt;0),'Test Sample Data'!D37,$B$1),"")</f>
        <v/>
      </c>
      <c r="E38" s="17" t="str">
        <f>IF(SUM('Test Sample Data'!E$3:E$98)&gt;10,IF(AND(ISNUMBER('Test Sample Data'!E37),'Test Sample Data'!E37&lt;$B$1,'Test Sample Data'!E37&gt;0),'Test Sample Data'!E37,$B$1),"")</f>
        <v/>
      </c>
      <c r="F38" s="17" t="str">
        <f>IF(SUM('Test Sample Data'!F$3:F$98)&gt;10,IF(AND(ISNUMBER('Test Sample Data'!F37),'Test Sample Data'!F37&lt;$B$1,'Test Sample Data'!F37&gt;0),'Test Sample Data'!F37,$B$1),"")</f>
        <v/>
      </c>
      <c r="G38" s="17" t="str">
        <f>IF(SUM('Test Sample Data'!G$3:G$98)&gt;10,IF(AND(ISNUMBER('Test Sample Data'!G37),'Test Sample Data'!G37&lt;$B$1,'Test Sample Data'!G37&gt;0),'Test Sample Data'!G37,$B$1),"")</f>
        <v/>
      </c>
      <c r="H38" s="17" t="str">
        <f>IF(SUM('Test Sample Data'!H$3:H$98)&gt;10,IF(AND(ISNUMBER('Test Sample Data'!H37),'Test Sample Data'!H37&lt;$B$1,'Test Sample Data'!H37&gt;0),'Test Sample Data'!H37,$B$1),"")</f>
        <v/>
      </c>
      <c r="I38" s="17" t="str">
        <f>IF(SUM('Test Sample Data'!I$3:I$98)&gt;10,IF(AND(ISNUMBER('Test Sample Data'!I37),'Test Sample Data'!I37&lt;$B$1,'Test Sample Data'!I37&gt;0),'Test Sample Data'!I37,$B$1),"")</f>
        <v/>
      </c>
      <c r="J38" s="17" t="str">
        <f>IF(SUM('Test Sample Data'!J$3:J$98)&gt;10,IF(AND(ISNUMBER('Test Sample Data'!J37),'Test Sample Data'!J37&lt;$B$1,'Test Sample Data'!J37&gt;0),'Test Sample Data'!J37,$B$1),"")</f>
        <v/>
      </c>
      <c r="K38" s="17" t="str">
        <f>IF(SUM('Test Sample Data'!K$3:K$98)&gt;10,IF(AND(ISNUMBER('Test Sample Data'!K37),'Test Sample Data'!K37&lt;$B$1,'Test Sample Data'!K37&gt;0),'Test Sample Data'!K37,$B$1),"")</f>
        <v/>
      </c>
      <c r="L38" s="17" t="str">
        <f>IF(SUM('Test Sample Data'!L$3:L$98)&gt;10,IF(AND(ISNUMBER('Test Sample Data'!L37),'Test Sample Data'!L37&lt;$B$1,'Test Sample Data'!L37&gt;0),'Test Sample Data'!L37,$B$1),"")</f>
        <v/>
      </c>
      <c r="M38" s="17" t="str">
        <f>IF(SUM('Test Sample Data'!M$3:M$98)&gt;10,IF(AND(ISNUMBER('Test Sample Data'!M37),'Test Sample Data'!M37&lt;$B$1,'Test Sample Data'!M37&gt;0),'Test Sample Data'!M37,$B$1),"")</f>
        <v/>
      </c>
      <c r="N38" s="17" t="str">
        <f>'Gene Table'!D37</f>
        <v>NM_005431</v>
      </c>
      <c r="O38" s="16" t="s">
        <v>145</v>
      </c>
      <c r="P38" s="17" t="str">
        <f>IF(SUM('Control Sample Data'!D$3:D$98)&gt;10,IF(AND(ISNUMBER('Control Sample Data'!D37),'Control Sample Data'!D37&lt;$B$1,'Control Sample Data'!D37&gt;0),'Control Sample Data'!D37,$B$1),"")</f>
        <v/>
      </c>
      <c r="Q38" s="17" t="str">
        <f>IF(SUM('Control Sample Data'!E$3:E$98)&gt;10,IF(AND(ISNUMBER('Control Sample Data'!E37),'Control Sample Data'!E37&lt;$B$1,'Control Sample Data'!E37&gt;0),'Control Sample Data'!E37,$B$1),"")</f>
        <v/>
      </c>
      <c r="R38" s="17" t="str">
        <f>IF(SUM('Control Sample Data'!F$3:F$98)&gt;10,IF(AND(ISNUMBER('Control Sample Data'!F37),'Control Sample Data'!F37&lt;$B$1,'Control Sample Data'!F37&gt;0),'Control Sample Data'!F37,$B$1),"")</f>
        <v/>
      </c>
      <c r="S38" s="17" t="str">
        <f>IF(SUM('Control Sample Data'!G$3:G$98)&gt;10,IF(AND(ISNUMBER('Control Sample Data'!G37),'Control Sample Data'!G37&lt;$B$1,'Control Sample Data'!G37&gt;0),'Control Sample Data'!G37,$B$1),"")</f>
        <v/>
      </c>
      <c r="T38" s="17" t="str">
        <f>IF(SUM('Control Sample Data'!H$3:H$98)&gt;10,IF(AND(ISNUMBER('Control Sample Data'!H37),'Control Sample Data'!H37&lt;$B$1,'Control Sample Data'!H37&gt;0),'Control Sample Data'!H37,$B$1),"")</f>
        <v/>
      </c>
      <c r="U38" s="17" t="str">
        <f>IF(SUM('Control Sample Data'!I$3:I$98)&gt;10,IF(AND(ISNUMBER('Control Sample Data'!I37),'Control Sample Data'!I37&lt;$B$1,'Control Sample Data'!I37&gt;0),'Control Sample Data'!I37,$B$1),"")</f>
        <v/>
      </c>
      <c r="V38" s="17" t="str">
        <f>IF(SUM('Control Sample Data'!J$3:J$98)&gt;10,IF(AND(ISNUMBER('Control Sample Data'!J37),'Control Sample Data'!J37&lt;$B$1,'Control Sample Data'!J37&gt;0),'Control Sample Data'!J37,$B$1),"")</f>
        <v/>
      </c>
      <c r="W38" s="17" t="str">
        <f>IF(SUM('Control Sample Data'!K$3:K$98)&gt;10,IF(AND(ISNUMBER('Control Sample Data'!K37),'Control Sample Data'!K37&lt;$B$1,'Control Sample Data'!K37&gt;0),'Control Sample Data'!K37,$B$1),"")</f>
        <v/>
      </c>
      <c r="X38" s="17" t="str">
        <f>IF(SUM('Control Sample Data'!L$3:L$98)&gt;10,IF(AND(ISNUMBER('Control Sample Data'!L37),'Control Sample Data'!L37&lt;$B$1,'Control Sample Data'!L37&gt;0),'Control Sample Data'!L37,$B$1),"")</f>
        <v/>
      </c>
      <c r="Y38" s="17"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8"/>
      <c r="B39" s="16" t="str">
        <f>IF('Gene Table'!D38="","",'Gene Table'!D38)</f>
        <v>NM_001071</v>
      </c>
      <c r="C39" s="16" t="s">
        <v>149</v>
      </c>
      <c r="D39" s="17" t="str">
        <f>IF(SUM('Test Sample Data'!D$3:D$98)&gt;10,IF(AND(ISNUMBER('Test Sample Data'!D38),'Test Sample Data'!D38&lt;$B$1,'Test Sample Data'!D38&gt;0),'Test Sample Data'!D38,$B$1),"")</f>
        <v/>
      </c>
      <c r="E39" s="17" t="str">
        <f>IF(SUM('Test Sample Data'!E$3:E$98)&gt;10,IF(AND(ISNUMBER('Test Sample Data'!E38),'Test Sample Data'!E38&lt;$B$1,'Test Sample Data'!E38&gt;0),'Test Sample Data'!E38,$B$1),"")</f>
        <v/>
      </c>
      <c r="F39" s="17" t="str">
        <f>IF(SUM('Test Sample Data'!F$3:F$98)&gt;10,IF(AND(ISNUMBER('Test Sample Data'!F38),'Test Sample Data'!F38&lt;$B$1,'Test Sample Data'!F38&gt;0),'Test Sample Data'!F38,$B$1),"")</f>
        <v/>
      </c>
      <c r="G39" s="17" t="str">
        <f>IF(SUM('Test Sample Data'!G$3:G$98)&gt;10,IF(AND(ISNUMBER('Test Sample Data'!G38),'Test Sample Data'!G38&lt;$B$1,'Test Sample Data'!G38&gt;0),'Test Sample Data'!G38,$B$1),"")</f>
        <v/>
      </c>
      <c r="H39" s="17" t="str">
        <f>IF(SUM('Test Sample Data'!H$3:H$98)&gt;10,IF(AND(ISNUMBER('Test Sample Data'!H38),'Test Sample Data'!H38&lt;$B$1,'Test Sample Data'!H38&gt;0),'Test Sample Data'!H38,$B$1),"")</f>
        <v/>
      </c>
      <c r="I39" s="17" t="str">
        <f>IF(SUM('Test Sample Data'!I$3:I$98)&gt;10,IF(AND(ISNUMBER('Test Sample Data'!I38),'Test Sample Data'!I38&lt;$B$1,'Test Sample Data'!I38&gt;0),'Test Sample Data'!I38,$B$1),"")</f>
        <v/>
      </c>
      <c r="J39" s="17" t="str">
        <f>IF(SUM('Test Sample Data'!J$3:J$98)&gt;10,IF(AND(ISNUMBER('Test Sample Data'!J38),'Test Sample Data'!J38&lt;$B$1,'Test Sample Data'!J38&gt;0),'Test Sample Data'!J38,$B$1),"")</f>
        <v/>
      </c>
      <c r="K39" s="17" t="str">
        <f>IF(SUM('Test Sample Data'!K$3:K$98)&gt;10,IF(AND(ISNUMBER('Test Sample Data'!K38),'Test Sample Data'!K38&lt;$B$1,'Test Sample Data'!K38&gt;0),'Test Sample Data'!K38,$B$1),"")</f>
        <v/>
      </c>
      <c r="L39" s="17" t="str">
        <f>IF(SUM('Test Sample Data'!L$3:L$98)&gt;10,IF(AND(ISNUMBER('Test Sample Data'!L38),'Test Sample Data'!L38&lt;$B$1,'Test Sample Data'!L38&gt;0),'Test Sample Data'!L38,$B$1),"")</f>
        <v/>
      </c>
      <c r="M39" s="17" t="str">
        <f>IF(SUM('Test Sample Data'!M$3:M$98)&gt;10,IF(AND(ISNUMBER('Test Sample Data'!M38),'Test Sample Data'!M38&lt;$B$1,'Test Sample Data'!M38&gt;0),'Test Sample Data'!M38,$B$1),"")</f>
        <v/>
      </c>
      <c r="N39" s="17" t="str">
        <f>'Gene Table'!D38</f>
        <v>NM_001071</v>
      </c>
      <c r="O39" s="16" t="s">
        <v>149</v>
      </c>
      <c r="P39" s="17" t="str">
        <f>IF(SUM('Control Sample Data'!D$3:D$98)&gt;10,IF(AND(ISNUMBER('Control Sample Data'!D38),'Control Sample Data'!D38&lt;$B$1,'Control Sample Data'!D38&gt;0),'Control Sample Data'!D38,$B$1),"")</f>
        <v/>
      </c>
      <c r="Q39" s="17" t="str">
        <f>IF(SUM('Control Sample Data'!E$3:E$98)&gt;10,IF(AND(ISNUMBER('Control Sample Data'!E38),'Control Sample Data'!E38&lt;$B$1,'Control Sample Data'!E38&gt;0),'Control Sample Data'!E38,$B$1),"")</f>
        <v/>
      </c>
      <c r="R39" s="17" t="str">
        <f>IF(SUM('Control Sample Data'!F$3:F$98)&gt;10,IF(AND(ISNUMBER('Control Sample Data'!F38),'Control Sample Data'!F38&lt;$B$1,'Control Sample Data'!F38&gt;0),'Control Sample Data'!F38,$B$1),"")</f>
        <v/>
      </c>
      <c r="S39" s="17" t="str">
        <f>IF(SUM('Control Sample Data'!G$3:G$98)&gt;10,IF(AND(ISNUMBER('Control Sample Data'!G38),'Control Sample Data'!G38&lt;$B$1,'Control Sample Data'!G38&gt;0),'Control Sample Data'!G38,$B$1),"")</f>
        <v/>
      </c>
      <c r="T39" s="17" t="str">
        <f>IF(SUM('Control Sample Data'!H$3:H$98)&gt;10,IF(AND(ISNUMBER('Control Sample Data'!H38),'Control Sample Data'!H38&lt;$B$1,'Control Sample Data'!H38&gt;0),'Control Sample Data'!H38,$B$1),"")</f>
        <v/>
      </c>
      <c r="U39" s="17" t="str">
        <f>IF(SUM('Control Sample Data'!I$3:I$98)&gt;10,IF(AND(ISNUMBER('Control Sample Data'!I38),'Control Sample Data'!I38&lt;$B$1,'Control Sample Data'!I38&gt;0),'Control Sample Data'!I38,$B$1),"")</f>
        <v/>
      </c>
      <c r="V39" s="17" t="str">
        <f>IF(SUM('Control Sample Data'!J$3:J$98)&gt;10,IF(AND(ISNUMBER('Control Sample Data'!J38),'Control Sample Data'!J38&lt;$B$1,'Control Sample Data'!J38&gt;0),'Control Sample Data'!J38,$B$1),"")</f>
        <v/>
      </c>
      <c r="W39" s="17" t="str">
        <f>IF(SUM('Control Sample Data'!K$3:K$98)&gt;10,IF(AND(ISNUMBER('Control Sample Data'!K38),'Control Sample Data'!K38&lt;$B$1,'Control Sample Data'!K38&gt;0),'Control Sample Data'!K38,$B$1),"")</f>
        <v/>
      </c>
      <c r="X39" s="17" t="str">
        <f>IF(SUM('Control Sample Data'!L$3:L$98)&gt;10,IF(AND(ISNUMBER('Control Sample Data'!L38),'Control Sample Data'!L38&lt;$B$1,'Control Sample Data'!L38&gt;0),'Control Sample Data'!L38,$B$1),"")</f>
        <v/>
      </c>
      <c r="Y39" s="17"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8"/>
      <c r="B40" s="16" t="str">
        <f>IF('Gene Table'!D39="","",'Gene Table'!D39)</f>
        <v>NM_000455</v>
      </c>
      <c r="C40" s="16" t="s">
        <v>153</v>
      </c>
      <c r="D40" s="17" t="str">
        <f>IF(SUM('Test Sample Data'!D$3:D$98)&gt;10,IF(AND(ISNUMBER('Test Sample Data'!D39),'Test Sample Data'!D39&lt;$B$1,'Test Sample Data'!D39&gt;0),'Test Sample Data'!D39,$B$1),"")</f>
        <v/>
      </c>
      <c r="E40" s="17" t="str">
        <f>IF(SUM('Test Sample Data'!E$3:E$98)&gt;10,IF(AND(ISNUMBER('Test Sample Data'!E39),'Test Sample Data'!E39&lt;$B$1,'Test Sample Data'!E39&gt;0),'Test Sample Data'!E39,$B$1),"")</f>
        <v/>
      </c>
      <c r="F40" s="17" t="str">
        <f>IF(SUM('Test Sample Data'!F$3:F$98)&gt;10,IF(AND(ISNUMBER('Test Sample Data'!F39),'Test Sample Data'!F39&lt;$B$1,'Test Sample Data'!F39&gt;0),'Test Sample Data'!F39,$B$1),"")</f>
        <v/>
      </c>
      <c r="G40" s="17" t="str">
        <f>IF(SUM('Test Sample Data'!G$3:G$98)&gt;10,IF(AND(ISNUMBER('Test Sample Data'!G39),'Test Sample Data'!G39&lt;$B$1,'Test Sample Data'!G39&gt;0),'Test Sample Data'!G39,$B$1),"")</f>
        <v/>
      </c>
      <c r="H40" s="17" t="str">
        <f>IF(SUM('Test Sample Data'!H$3:H$98)&gt;10,IF(AND(ISNUMBER('Test Sample Data'!H39),'Test Sample Data'!H39&lt;$B$1,'Test Sample Data'!H39&gt;0),'Test Sample Data'!H39,$B$1),"")</f>
        <v/>
      </c>
      <c r="I40" s="17" t="str">
        <f>IF(SUM('Test Sample Data'!I$3:I$98)&gt;10,IF(AND(ISNUMBER('Test Sample Data'!I39),'Test Sample Data'!I39&lt;$B$1,'Test Sample Data'!I39&gt;0),'Test Sample Data'!I39,$B$1),"")</f>
        <v/>
      </c>
      <c r="J40" s="17" t="str">
        <f>IF(SUM('Test Sample Data'!J$3:J$98)&gt;10,IF(AND(ISNUMBER('Test Sample Data'!J39),'Test Sample Data'!J39&lt;$B$1,'Test Sample Data'!J39&gt;0),'Test Sample Data'!J39,$B$1),"")</f>
        <v/>
      </c>
      <c r="K40" s="17" t="str">
        <f>IF(SUM('Test Sample Data'!K$3:K$98)&gt;10,IF(AND(ISNUMBER('Test Sample Data'!K39),'Test Sample Data'!K39&lt;$B$1,'Test Sample Data'!K39&gt;0),'Test Sample Data'!K39,$B$1),"")</f>
        <v/>
      </c>
      <c r="L40" s="17" t="str">
        <f>IF(SUM('Test Sample Data'!L$3:L$98)&gt;10,IF(AND(ISNUMBER('Test Sample Data'!L39),'Test Sample Data'!L39&lt;$B$1,'Test Sample Data'!L39&gt;0),'Test Sample Data'!L39,$B$1),"")</f>
        <v/>
      </c>
      <c r="M40" s="17" t="str">
        <f>IF(SUM('Test Sample Data'!M$3:M$98)&gt;10,IF(AND(ISNUMBER('Test Sample Data'!M39),'Test Sample Data'!M39&lt;$B$1,'Test Sample Data'!M39&gt;0),'Test Sample Data'!M39,$B$1),"")</f>
        <v/>
      </c>
      <c r="N40" s="17" t="str">
        <f>'Gene Table'!D39</f>
        <v>NM_000455</v>
      </c>
      <c r="O40" s="16" t="s">
        <v>153</v>
      </c>
      <c r="P40" s="17" t="str">
        <f>IF(SUM('Control Sample Data'!D$3:D$98)&gt;10,IF(AND(ISNUMBER('Control Sample Data'!D39),'Control Sample Data'!D39&lt;$B$1,'Control Sample Data'!D39&gt;0),'Control Sample Data'!D39,$B$1),"")</f>
        <v/>
      </c>
      <c r="Q40" s="17" t="str">
        <f>IF(SUM('Control Sample Data'!E$3:E$98)&gt;10,IF(AND(ISNUMBER('Control Sample Data'!E39),'Control Sample Data'!E39&lt;$B$1,'Control Sample Data'!E39&gt;0),'Control Sample Data'!E39,$B$1),"")</f>
        <v/>
      </c>
      <c r="R40" s="17" t="str">
        <f>IF(SUM('Control Sample Data'!F$3:F$98)&gt;10,IF(AND(ISNUMBER('Control Sample Data'!F39),'Control Sample Data'!F39&lt;$B$1,'Control Sample Data'!F39&gt;0),'Control Sample Data'!F39,$B$1),"")</f>
        <v/>
      </c>
      <c r="S40" s="17" t="str">
        <f>IF(SUM('Control Sample Data'!G$3:G$98)&gt;10,IF(AND(ISNUMBER('Control Sample Data'!G39),'Control Sample Data'!G39&lt;$B$1,'Control Sample Data'!G39&gt;0),'Control Sample Data'!G39,$B$1),"")</f>
        <v/>
      </c>
      <c r="T40" s="17" t="str">
        <f>IF(SUM('Control Sample Data'!H$3:H$98)&gt;10,IF(AND(ISNUMBER('Control Sample Data'!H39),'Control Sample Data'!H39&lt;$B$1,'Control Sample Data'!H39&gt;0),'Control Sample Data'!H39,$B$1),"")</f>
        <v/>
      </c>
      <c r="U40" s="17" t="str">
        <f>IF(SUM('Control Sample Data'!I$3:I$98)&gt;10,IF(AND(ISNUMBER('Control Sample Data'!I39),'Control Sample Data'!I39&lt;$B$1,'Control Sample Data'!I39&gt;0),'Control Sample Data'!I39,$B$1),"")</f>
        <v/>
      </c>
      <c r="V40" s="17" t="str">
        <f>IF(SUM('Control Sample Data'!J$3:J$98)&gt;10,IF(AND(ISNUMBER('Control Sample Data'!J39),'Control Sample Data'!J39&lt;$B$1,'Control Sample Data'!J39&gt;0),'Control Sample Data'!J39,$B$1),"")</f>
        <v/>
      </c>
      <c r="W40" s="17" t="str">
        <f>IF(SUM('Control Sample Data'!K$3:K$98)&gt;10,IF(AND(ISNUMBER('Control Sample Data'!K39),'Control Sample Data'!K39&lt;$B$1,'Control Sample Data'!K39&gt;0),'Control Sample Data'!K39,$B$1),"")</f>
        <v/>
      </c>
      <c r="X40" s="17" t="str">
        <f>IF(SUM('Control Sample Data'!L$3:L$98)&gt;10,IF(AND(ISNUMBER('Control Sample Data'!L39),'Control Sample Data'!L39&lt;$B$1,'Control Sample Data'!L39&gt;0),'Control Sample Data'!L39,$B$1),"")</f>
        <v/>
      </c>
      <c r="Y40" s="17"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8"/>
      <c r="B41" s="16" t="str">
        <f>IF('Gene Table'!D40="","",'Gene Table'!D40)</f>
        <v>NM_004333</v>
      </c>
      <c r="C41" s="16" t="s">
        <v>157</v>
      </c>
      <c r="D41" s="17" t="str">
        <f>IF(SUM('Test Sample Data'!D$3:D$98)&gt;10,IF(AND(ISNUMBER('Test Sample Data'!D40),'Test Sample Data'!D40&lt;$B$1,'Test Sample Data'!D40&gt;0),'Test Sample Data'!D40,$B$1),"")</f>
        <v/>
      </c>
      <c r="E41" s="17" t="str">
        <f>IF(SUM('Test Sample Data'!E$3:E$98)&gt;10,IF(AND(ISNUMBER('Test Sample Data'!E40),'Test Sample Data'!E40&lt;$B$1,'Test Sample Data'!E40&gt;0),'Test Sample Data'!E40,$B$1),"")</f>
        <v/>
      </c>
      <c r="F41" s="17" t="str">
        <f>IF(SUM('Test Sample Data'!F$3:F$98)&gt;10,IF(AND(ISNUMBER('Test Sample Data'!F40),'Test Sample Data'!F40&lt;$B$1,'Test Sample Data'!F40&gt;0),'Test Sample Data'!F40,$B$1),"")</f>
        <v/>
      </c>
      <c r="G41" s="17" t="str">
        <f>IF(SUM('Test Sample Data'!G$3:G$98)&gt;10,IF(AND(ISNUMBER('Test Sample Data'!G40),'Test Sample Data'!G40&lt;$B$1,'Test Sample Data'!G40&gt;0),'Test Sample Data'!G40,$B$1),"")</f>
        <v/>
      </c>
      <c r="H41" s="17" t="str">
        <f>IF(SUM('Test Sample Data'!H$3:H$98)&gt;10,IF(AND(ISNUMBER('Test Sample Data'!H40),'Test Sample Data'!H40&lt;$B$1,'Test Sample Data'!H40&gt;0),'Test Sample Data'!H40,$B$1),"")</f>
        <v/>
      </c>
      <c r="I41" s="17" t="str">
        <f>IF(SUM('Test Sample Data'!I$3:I$98)&gt;10,IF(AND(ISNUMBER('Test Sample Data'!I40),'Test Sample Data'!I40&lt;$B$1,'Test Sample Data'!I40&gt;0),'Test Sample Data'!I40,$B$1),"")</f>
        <v/>
      </c>
      <c r="J41" s="17" t="str">
        <f>IF(SUM('Test Sample Data'!J$3:J$98)&gt;10,IF(AND(ISNUMBER('Test Sample Data'!J40),'Test Sample Data'!J40&lt;$B$1,'Test Sample Data'!J40&gt;0),'Test Sample Data'!J40,$B$1),"")</f>
        <v/>
      </c>
      <c r="K41" s="17" t="str">
        <f>IF(SUM('Test Sample Data'!K$3:K$98)&gt;10,IF(AND(ISNUMBER('Test Sample Data'!K40),'Test Sample Data'!K40&lt;$B$1,'Test Sample Data'!K40&gt;0),'Test Sample Data'!K40,$B$1),"")</f>
        <v/>
      </c>
      <c r="L41" s="17" t="str">
        <f>IF(SUM('Test Sample Data'!L$3:L$98)&gt;10,IF(AND(ISNUMBER('Test Sample Data'!L40),'Test Sample Data'!L40&lt;$B$1,'Test Sample Data'!L40&gt;0),'Test Sample Data'!L40,$B$1),"")</f>
        <v/>
      </c>
      <c r="M41" s="17" t="str">
        <f>IF(SUM('Test Sample Data'!M$3:M$98)&gt;10,IF(AND(ISNUMBER('Test Sample Data'!M40),'Test Sample Data'!M40&lt;$B$1,'Test Sample Data'!M40&gt;0),'Test Sample Data'!M40,$B$1),"")</f>
        <v/>
      </c>
      <c r="N41" s="17" t="str">
        <f>'Gene Table'!D40</f>
        <v>NM_004333</v>
      </c>
      <c r="O41" s="16" t="s">
        <v>157</v>
      </c>
      <c r="P41" s="17" t="str">
        <f>IF(SUM('Control Sample Data'!D$3:D$98)&gt;10,IF(AND(ISNUMBER('Control Sample Data'!D40),'Control Sample Data'!D40&lt;$B$1,'Control Sample Data'!D40&gt;0),'Control Sample Data'!D40,$B$1),"")</f>
        <v/>
      </c>
      <c r="Q41" s="17" t="str">
        <f>IF(SUM('Control Sample Data'!E$3:E$98)&gt;10,IF(AND(ISNUMBER('Control Sample Data'!E40),'Control Sample Data'!E40&lt;$B$1,'Control Sample Data'!E40&gt;0),'Control Sample Data'!E40,$B$1),"")</f>
        <v/>
      </c>
      <c r="R41" s="17" t="str">
        <f>IF(SUM('Control Sample Data'!F$3:F$98)&gt;10,IF(AND(ISNUMBER('Control Sample Data'!F40),'Control Sample Data'!F40&lt;$B$1,'Control Sample Data'!F40&gt;0),'Control Sample Data'!F40,$B$1),"")</f>
        <v/>
      </c>
      <c r="S41" s="17" t="str">
        <f>IF(SUM('Control Sample Data'!G$3:G$98)&gt;10,IF(AND(ISNUMBER('Control Sample Data'!G40),'Control Sample Data'!G40&lt;$B$1,'Control Sample Data'!G40&gt;0),'Control Sample Data'!G40,$B$1),"")</f>
        <v/>
      </c>
      <c r="T41" s="17" t="str">
        <f>IF(SUM('Control Sample Data'!H$3:H$98)&gt;10,IF(AND(ISNUMBER('Control Sample Data'!H40),'Control Sample Data'!H40&lt;$B$1,'Control Sample Data'!H40&gt;0),'Control Sample Data'!H40,$B$1),"")</f>
        <v/>
      </c>
      <c r="U41" s="17" t="str">
        <f>IF(SUM('Control Sample Data'!I$3:I$98)&gt;10,IF(AND(ISNUMBER('Control Sample Data'!I40),'Control Sample Data'!I40&lt;$B$1,'Control Sample Data'!I40&gt;0),'Control Sample Data'!I40,$B$1),"")</f>
        <v/>
      </c>
      <c r="V41" s="17" t="str">
        <f>IF(SUM('Control Sample Data'!J$3:J$98)&gt;10,IF(AND(ISNUMBER('Control Sample Data'!J40),'Control Sample Data'!J40&lt;$B$1,'Control Sample Data'!J40&gt;0),'Control Sample Data'!J40,$B$1),"")</f>
        <v/>
      </c>
      <c r="W41" s="17" t="str">
        <f>IF(SUM('Control Sample Data'!K$3:K$98)&gt;10,IF(AND(ISNUMBER('Control Sample Data'!K40),'Control Sample Data'!K40&lt;$B$1,'Control Sample Data'!K40&gt;0),'Control Sample Data'!K40,$B$1),"")</f>
        <v/>
      </c>
      <c r="X41" s="17" t="str">
        <f>IF(SUM('Control Sample Data'!L$3:L$98)&gt;10,IF(AND(ISNUMBER('Control Sample Data'!L40),'Control Sample Data'!L40&lt;$B$1,'Control Sample Data'!L40&gt;0),'Control Sample Data'!L40,$B$1),"")</f>
        <v/>
      </c>
      <c r="Y41" s="17"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8"/>
      <c r="B42" s="16" t="str">
        <f>IF('Gene Table'!D41="","",'Gene Table'!D41)</f>
        <v>NM_000963</v>
      </c>
      <c r="C42" s="16" t="s">
        <v>161</v>
      </c>
      <c r="D42" s="17" t="str">
        <f>IF(SUM('Test Sample Data'!D$3:D$98)&gt;10,IF(AND(ISNUMBER('Test Sample Data'!D41),'Test Sample Data'!D41&lt;$B$1,'Test Sample Data'!D41&gt;0),'Test Sample Data'!D41,$B$1),"")</f>
        <v/>
      </c>
      <c r="E42" s="17" t="str">
        <f>IF(SUM('Test Sample Data'!E$3:E$98)&gt;10,IF(AND(ISNUMBER('Test Sample Data'!E41),'Test Sample Data'!E41&lt;$B$1,'Test Sample Data'!E41&gt;0),'Test Sample Data'!E41,$B$1),"")</f>
        <v/>
      </c>
      <c r="F42" s="17" t="str">
        <f>IF(SUM('Test Sample Data'!F$3:F$98)&gt;10,IF(AND(ISNUMBER('Test Sample Data'!F41),'Test Sample Data'!F41&lt;$B$1,'Test Sample Data'!F41&gt;0),'Test Sample Data'!F41,$B$1),"")</f>
        <v/>
      </c>
      <c r="G42" s="17" t="str">
        <f>IF(SUM('Test Sample Data'!G$3:G$98)&gt;10,IF(AND(ISNUMBER('Test Sample Data'!G41),'Test Sample Data'!G41&lt;$B$1,'Test Sample Data'!G41&gt;0),'Test Sample Data'!G41,$B$1),"")</f>
        <v/>
      </c>
      <c r="H42" s="17" t="str">
        <f>IF(SUM('Test Sample Data'!H$3:H$98)&gt;10,IF(AND(ISNUMBER('Test Sample Data'!H41),'Test Sample Data'!H41&lt;$B$1,'Test Sample Data'!H41&gt;0),'Test Sample Data'!H41,$B$1),"")</f>
        <v/>
      </c>
      <c r="I42" s="17" t="str">
        <f>IF(SUM('Test Sample Data'!I$3:I$98)&gt;10,IF(AND(ISNUMBER('Test Sample Data'!I41),'Test Sample Data'!I41&lt;$B$1,'Test Sample Data'!I41&gt;0),'Test Sample Data'!I41,$B$1),"")</f>
        <v/>
      </c>
      <c r="J42" s="17" t="str">
        <f>IF(SUM('Test Sample Data'!J$3:J$98)&gt;10,IF(AND(ISNUMBER('Test Sample Data'!J41),'Test Sample Data'!J41&lt;$B$1,'Test Sample Data'!J41&gt;0),'Test Sample Data'!J41,$B$1),"")</f>
        <v/>
      </c>
      <c r="K42" s="17" t="str">
        <f>IF(SUM('Test Sample Data'!K$3:K$98)&gt;10,IF(AND(ISNUMBER('Test Sample Data'!K41),'Test Sample Data'!K41&lt;$B$1,'Test Sample Data'!K41&gt;0),'Test Sample Data'!K41,$B$1),"")</f>
        <v/>
      </c>
      <c r="L42" s="17" t="str">
        <f>IF(SUM('Test Sample Data'!L$3:L$98)&gt;10,IF(AND(ISNUMBER('Test Sample Data'!L41),'Test Sample Data'!L41&lt;$B$1,'Test Sample Data'!L41&gt;0),'Test Sample Data'!L41,$B$1),"")</f>
        <v/>
      </c>
      <c r="M42" s="17" t="str">
        <f>IF(SUM('Test Sample Data'!M$3:M$98)&gt;10,IF(AND(ISNUMBER('Test Sample Data'!M41),'Test Sample Data'!M41&lt;$B$1,'Test Sample Data'!M41&gt;0),'Test Sample Data'!M41,$B$1),"")</f>
        <v/>
      </c>
      <c r="N42" s="17" t="str">
        <f>'Gene Table'!D41</f>
        <v>NM_000963</v>
      </c>
      <c r="O42" s="16" t="s">
        <v>161</v>
      </c>
      <c r="P42" s="17" t="str">
        <f>IF(SUM('Control Sample Data'!D$3:D$98)&gt;10,IF(AND(ISNUMBER('Control Sample Data'!D41),'Control Sample Data'!D41&lt;$B$1,'Control Sample Data'!D41&gt;0),'Control Sample Data'!D41,$B$1),"")</f>
        <v/>
      </c>
      <c r="Q42" s="17" t="str">
        <f>IF(SUM('Control Sample Data'!E$3:E$98)&gt;10,IF(AND(ISNUMBER('Control Sample Data'!E41),'Control Sample Data'!E41&lt;$B$1,'Control Sample Data'!E41&gt;0),'Control Sample Data'!E41,$B$1),"")</f>
        <v/>
      </c>
      <c r="R42" s="17" t="str">
        <f>IF(SUM('Control Sample Data'!F$3:F$98)&gt;10,IF(AND(ISNUMBER('Control Sample Data'!F41),'Control Sample Data'!F41&lt;$B$1,'Control Sample Data'!F41&gt;0),'Control Sample Data'!F41,$B$1),"")</f>
        <v/>
      </c>
      <c r="S42" s="17" t="str">
        <f>IF(SUM('Control Sample Data'!G$3:G$98)&gt;10,IF(AND(ISNUMBER('Control Sample Data'!G41),'Control Sample Data'!G41&lt;$B$1,'Control Sample Data'!G41&gt;0),'Control Sample Data'!G41,$B$1),"")</f>
        <v/>
      </c>
      <c r="T42" s="17" t="str">
        <f>IF(SUM('Control Sample Data'!H$3:H$98)&gt;10,IF(AND(ISNUMBER('Control Sample Data'!H41),'Control Sample Data'!H41&lt;$B$1,'Control Sample Data'!H41&gt;0),'Control Sample Data'!H41,$B$1),"")</f>
        <v/>
      </c>
      <c r="U42" s="17" t="str">
        <f>IF(SUM('Control Sample Data'!I$3:I$98)&gt;10,IF(AND(ISNUMBER('Control Sample Data'!I41),'Control Sample Data'!I41&lt;$B$1,'Control Sample Data'!I41&gt;0),'Control Sample Data'!I41,$B$1),"")</f>
        <v/>
      </c>
      <c r="V42" s="17" t="str">
        <f>IF(SUM('Control Sample Data'!J$3:J$98)&gt;10,IF(AND(ISNUMBER('Control Sample Data'!J41),'Control Sample Data'!J41&lt;$B$1,'Control Sample Data'!J41&gt;0),'Control Sample Data'!J41,$B$1),"")</f>
        <v/>
      </c>
      <c r="W42" s="17" t="str">
        <f>IF(SUM('Control Sample Data'!K$3:K$98)&gt;10,IF(AND(ISNUMBER('Control Sample Data'!K41),'Control Sample Data'!K41&lt;$B$1,'Control Sample Data'!K41&gt;0),'Control Sample Data'!K41,$B$1),"")</f>
        <v/>
      </c>
      <c r="X42" s="17" t="str">
        <f>IF(SUM('Control Sample Data'!L$3:L$98)&gt;10,IF(AND(ISNUMBER('Control Sample Data'!L41),'Control Sample Data'!L41&lt;$B$1,'Control Sample Data'!L41&gt;0),'Control Sample Data'!L41,$B$1),"")</f>
        <v/>
      </c>
      <c r="Y42" s="17"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8"/>
      <c r="B43" s="16" t="str">
        <f>IF('Gene Table'!D42="","",'Gene Table'!D42)</f>
        <v>NM_002770</v>
      </c>
      <c r="C43" s="16" t="s">
        <v>165</v>
      </c>
      <c r="D43" s="17" t="str">
        <f>IF(SUM('Test Sample Data'!D$3:D$98)&gt;10,IF(AND(ISNUMBER('Test Sample Data'!D42),'Test Sample Data'!D42&lt;$B$1,'Test Sample Data'!D42&gt;0),'Test Sample Data'!D42,$B$1),"")</f>
        <v/>
      </c>
      <c r="E43" s="17" t="str">
        <f>IF(SUM('Test Sample Data'!E$3:E$98)&gt;10,IF(AND(ISNUMBER('Test Sample Data'!E42),'Test Sample Data'!E42&lt;$B$1,'Test Sample Data'!E42&gt;0),'Test Sample Data'!E42,$B$1),"")</f>
        <v/>
      </c>
      <c r="F43" s="17" t="str">
        <f>IF(SUM('Test Sample Data'!F$3:F$98)&gt;10,IF(AND(ISNUMBER('Test Sample Data'!F42),'Test Sample Data'!F42&lt;$B$1,'Test Sample Data'!F42&gt;0),'Test Sample Data'!F42,$B$1),"")</f>
        <v/>
      </c>
      <c r="G43" s="17" t="str">
        <f>IF(SUM('Test Sample Data'!G$3:G$98)&gt;10,IF(AND(ISNUMBER('Test Sample Data'!G42),'Test Sample Data'!G42&lt;$B$1,'Test Sample Data'!G42&gt;0),'Test Sample Data'!G42,$B$1),"")</f>
        <v/>
      </c>
      <c r="H43" s="17" t="str">
        <f>IF(SUM('Test Sample Data'!H$3:H$98)&gt;10,IF(AND(ISNUMBER('Test Sample Data'!H42),'Test Sample Data'!H42&lt;$B$1,'Test Sample Data'!H42&gt;0),'Test Sample Data'!H42,$B$1),"")</f>
        <v/>
      </c>
      <c r="I43" s="17" t="str">
        <f>IF(SUM('Test Sample Data'!I$3:I$98)&gt;10,IF(AND(ISNUMBER('Test Sample Data'!I42),'Test Sample Data'!I42&lt;$B$1,'Test Sample Data'!I42&gt;0),'Test Sample Data'!I42,$B$1),"")</f>
        <v/>
      </c>
      <c r="J43" s="17" t="str">
        <f>IF(SUM('Test Sample Data'!J$3:J$98)&gt;10,IF(AND(ISNUMBER('Test Sample Data'!J42),'Test Sample Data'!J42&lt;$B$1,'Test Sample Data'!J42&gt;0),'Test Sample Data'!J42,$B$1),"")</f>
        <v/>
      </c>
      <c r="K43" s="17" t="str">
        <f>IF(SUM('Test Sample Data'!K$3:K$98)&gt;10,IF(AND(ISNUMBER('Test Sample Data'!K42),'Test Sample Data'!K42&lt;$B$1,'Test Sample Data'!K42&gt;0),'Test Sample Data'!K42,$B$1),"")</f>
        <v/>
      </c>
      <c r="L43" s="17" t="str">
        <f>IF(SUM('Test Sample Data'!L$3:L$98)&gt;10,IF(AND(ISNUMBER('Test Sample Data'!L42),'Test Sample Data'!L42&lt;$B$1,'Test Sample Data'!L42&gt;0),'Test Sample Data'!L42,$B$1),"")</f>
        <v/>
      </c>
      <c r="M43" s="17" t="str">
        <f>IF(SUM('Test Sample Data'!M$3:M$98)&gt;10,IF(AND(ISNUMBER('Test Sample Data'!M42),'Test Sample Data'!M42&lt;$B$1,'Test Sample Data'!M42&gt;0),'Test Sample Data'!M42,$B$1),"")</f>
        <v/>
      </c>
      <c r="N43" s="17" t="str">
        <f>'Gene Table'!D42</f>
        <v>NM_002770</v>
      </c>
      <c r="O43" s="16" t="s">
        <v>165</v>
      </c>
      <c r="P43" s="17" t="str">
        <f>IF(SUM('Control Sample Data'!D$3:D$98)&gt;10,IF(AND(ISNUMBER('Control Sample Data'!D42),'Control Sample Data'!D42&lt;$B$1,'Control Sample Data'!D42&gt;0),'Control Sample Data'!D42,$B$1),"")</f>
        <v/>
      </c>
      <c r="Q43" s="17" t="str">
        <f>IF(SUM('Control Sample Data'!E$3:E$98)&gt;10,IF(AND(ISNUMBER('Control Sample Data'!E42),'Control Sample Data'!E42&lt;$B$1,'Control Sample Data'!E42&gt;0),'Control Sample Data'!E42,$B$1),"")</f>
        <v/>
      </c>
      <c r="R43" s="17" t="str">
        <f>IF(SUM('Control Sample Data'!F$3:F$98)&gt;10,IF(AND(ISNUMBER('Control Sample Data'!F42),'Control Sample Data'!F42&lt;$B$1,'Control Sample Data'!F42&gt;0),'Control Sample Data'!F42,$B$1),"")</f>
        <v/>
      </c>
      <c r="S43" s="17" t="str">
        <f>IF(SUM('Control Sample Data'!G$3:G$98)&gt;10,IF(AND(ISNUMBER('Control Sample Data'!G42),'Control Sample Data'!G42&lt;$B$1,'Control Sample Data'!G42&gt;0),'Control Sample Data'!G42,$B$1),"")</f>
        <v/>
      </c>
      <c r="T43" s="17" t="str">
        <f>IF(SUM('Control Sample Data'!H$3:H$98)&gt;10,IF(AND(ISNUMBER('Control Sample Data'!H42),'Control Sample Data'!H42&lt;$B$1,'Control Sample Data'!H42&gt;0),'Control Sample Data'!H42,$B$1),"")</f>
        <v/>
      </c>
      <c r="U43" s="17" t="str">
        <f>IF(SUM('Control Sample Data'!I$3:I$98)&gt;10,IF(AND(ISNUMBER('Control Sample Data'!I42),'Control Sample Data'!I42&lt;$B$1,'Control Sample Data'!I42&gt;0),'Control Sample Data'!I42,$B$1),"")</f>
        <v/>
      </c>
      <c r="V43" s="17" t="str">
        <f>IF(SUM('Control Sample Data'!J$3:J$98)&gt;10,IF(AND(ISNUMBER('Control Sample Data'!J42),'Control Sample Data'!J42&lt;$B$1,'Control Sample Data'!J42&gt;0),'Control Sample Data'!J42,$B$1),"")</f>
        <v/>
      </c>
      <c r="W43" s="17" t="str">
        <f>IF(SUM('Control Sample Data'!K$3:K$98)&gt;10,IF(AND(ISNUMBER('Control Sample Data'!K42),'Control Sample Data'!K42&lt;$B$1,'Control Sample Data'!K42&gt;0),'Control Sample Data'!K42,$B$1),"")</f>
        <v/>
      </c>
      <c r="X43" s="17" t="str">
        <f>IF(SUM('Control Sample Data'!L$3:L$98)&gt;10,IF(AND(ISNUMBER('Control Sample Data'!L42),'Control Sample Data'!L42&lt;$B$1,'Control Sample Data'!L42&gt;0),'Control Sample Data'!L42,$B$1),"")</f>
        <v/>
      </c>
      <c r="Y43" s="17"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8"/>
      <c r="B44" s="16" t="str">
        <f>IF('Gene Table'!D43="","",'Gene Table'!D43)</f>
        <v>NM_002690</v>
      </c>
      <c r="C44" s="16" t="s">
        <v>169</v>
      </c>
      <c r="D44" s="17" t="str">
        <f>IF(SUM('Test Sample Data'!D$3:D$98)&gt;10,IF(AND(ISNUMBER('Test Sample Data'!D43),'Test Sample Data'!D43&lt;$B$1,'Test Sample Data'!D43&gt;0),'Test Sample Data'!D43,$B$1),"")</f>
        <v/>
      </c>
      <c r="E44" s="17" t="str">
        <f>IF(SUM('Test Sample Data'!E$3:E$98)&gt;10,IF(AND(ISNUMBER('Test Sample Data'!E43),'Test Sample Data'!E43&lt;$B$1,'Test Sample Data'!E43&gt;0),'Test Sample Data'!E43,$B$1),"")</f>
        <v/>
      </c>
      <c r="F44" s="17" t="str">
        <f>IF(SUM('Test Sample Data'!F$3:F$98)&gt;10,IF(AND(ISNUMBER('Test Sample Data'!F43),'Test Sample Data'!F43&lt;$B$1,'Test Sample Data'!F43&gt;0),'Test Sample Data'!F43,$B$1),"")</f>
        <v/>
      </c>
      <c r="G44" s="17" t="str">
        <f>IF(SUM('Test Sample Data'!G$3:G$98)&gt;10,IF(AND(ISNUMBER('Test Sample Data'!G43),'Test Sample Data'!G43&lt;$B$1,'Test Sample Data'!G43&gt;0),'Test Sample Data'!G43,$B$1),"")</f>
        <v/>
      </c>
      <c r="H44" s="17" t="str">
        <f>IF(SUM('Test Sample Data'!H$3:H$98)&gt;10,IF(AND(ISNUMBER('Test Sample Data'!H43),'Test Sample Data'!H43&lt;$B$1,'Test Sample Data'!H43&gt;0),'Test Sample Data'!H43,$B$1),"")</f>
        <v/>
      </c>
      <c r="I44" s="17" t="str">
        <f>IF(SUM('Test Sample Data'!I$3:I$98)&gt;10,IF(AND(ISNUMBER('Test Sample Data'!I43),'Test Sample Data'!I43&lt;$B$1,'Test Sample Data'!I43&gt;0),'Test Sample Data'!I43,$B$1),"")</f>
        <v/>
      </c>
      <c r="J44" s="17" t="str">
        <f>IF(SUM('Test Sample Data'!J$3:J$98)&gt;10,IF(AND(ISNUMBER('Test Sample Data'!J43),'Test Sample Data'!J43&lt;$B$1,'Test Sample Data'!J43&gt;0),'Test Sample Data'!J43,$B$1),"")</f>
        <v/>
      </c>
      <c r="K44" s="17" t="str">
        <f>IF(SUM('Test Sample Data'!K$3:K$98)&gt;10,IF(AND(ISNUMBER('Test Sample Data'!K43),'Test Sample Data'!K43&lt;$B$1,'Test Sample Data'!K43&gt;0),'Test Sample Data'!K43,$B$1),"")</f>
        <v/>
      </c>
      <c r="L44" s="17" t="str">
        <f>IF(SUM('Test Sample Data'!L$3:L$98)&gt;10,IF(AND(ISNUMBER('Test Sample Data'!L43),'Test Sample Data'!L43&lt;$B$1,'Test Sample Data'!L43&gt;0),'Test Sample Data'!L43,$B$1),"")</f>
        <v/>
      </c>
      <c r="M44" s="17" t="str">
        <f>IF(SUM('Test Sample Data'!M$3:M$98)&gt;10,IF(AND(ISNUMBER('Test Sample Data'!M43),'Test Sample Data'!M43&lt;$B$1,'Test Sample Data'!M43&gt;0),'Test Sample Data'!M43,$B$1),"")</f>
        <v/>
      </c>
      <c r="N44" s="17" t="str">
        <f>'Gene Table'!D43</f>
        <v>NM_002690</v>
      </c>
      <c r="O44" s="16" t="s">
        <v>169</v>
      </c>
      <c r="P44" s="17" t="str">
        <f>IF(SUM('Control Sample Data'!D$3:D$98)&gt;10,IF(AND(ISNUMBER('Control Sample Data'!D43),'Control Sample Data'!D43&lt;$B$1,'Control Sample Data'!D43&gt;0),'Control Sample Data'!D43,$B$1),"")</f>
        <v/>
      </c>
      <c r="Q44" s="17" t="str">
        <f>IF(SUM('Control Sample Data'!E$3:E$98)&gt;10,IF(AND(ISNUMBER('Control Sample Data'!E43),'Control Sample Data'!E43&lt;$B$1,'Control Sample Data'!E43&gt;0),'Control Sample Data'!E43,$B$1),"")</f>
        <v/>
      </c>
      <c r="R44" s="17" t="str">
        <f>IF(SUM('Control Sample Data'!F$3:F$98)&gt;10,IF(AND(ISNUMBER('Control Sample Data'!F43),'Control Sample Data'!F43&lt;$B$1,'Control Sample Data'!F43&gt;0),'Control Sample Data'!F43,$B$1),"")</f>
        <v/>
      </c>
      <c r="S44" s="17" t="str">
        <f>IF(SUM('Control Sample Data'!G$3:G$98)&gt;10,IF(AND(ISNUMBER('Control Sample Data'!G43),'Control Sample Data'!G43&lt;$B$1,'Control Sample Data'!G43&gt;0),'Control Sample Data'!G43,$B$1),"")</f>
        <v/>
      </c>
      <c r="T44" s="17" t="str">
        <f>IF(SUM('Control Sample Data'!H$3:H$98)&gt;10,IF(AND(ISNUMBER('Control Sample Data'!H43),'Control Sample Data'!H43&lt;$B$1,'Control Sample Data'!H43&gt;0),'Control Sample Data'!H43,$B$1),"")</f>
        <v/>
      </c>
      <c r="U44" s="17" t="str">
        <f>IF(SUM('Control Sample Data'!I$3:I$98)&gt;10,IF(AND(ISNUMBER('Control Sample Data'!I43),'Control Sample Data'!I43&lt;$B$1,'Control Sample Data'!I43&gt;0),'Control Sample Data'!I43,$B$1),"")</f>
        <v/>
      </c>
      <c r="V44" s="17" t="str">
        <f>IF(SUM('Control Sample Data'!J$3:J$98)&gt;10,IF(AND(ISNUMBER('Control Sample Data'!J43),'Control Sample Data'!J43&lt;$B$1,'Control Sample Data'!J43&gt;0),'Control Sample Data'!J43,$B$1),"")</f>
        <v/>
      </c>
      <c r="W44" s="17" t="str">
        <f>IF(SUM('Control Sample Data'!K$3:K$98)&gt;10,IF(AND(ISNUMBER('Control Sample Data'!K43),'Control Sample Data'!K43&lt;$B$1,'Control Sample Data'!K43&gt;0),'Control Sample Data'!K43,$B$1),"")</f>
        <v/>
      </c>
      <c r="X44" s="17" t="str">
        <f>IF(SUM('Control Sample Data'!L$3:L$98)&gt;10,IF(AND(ISNUMBER('Control Sample Data'!L43),'Control Sample Data'!L43&lt;$B$1,'Control Sample Data'!L43&gt;0),'Control Sample Data'!L43,$B$1),"")</f>
        <v/>
      </c>
      <c r="Y44" s="17"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8"/>
      <c r="B45" s="16" t="str">
        <f>IF('Gene Table'!D44="","",'Gene Table'!D44)</f>
        <v>NM_006218</v>
      </c>
      <c r="C45" s="16" t="s">
        <v>173</v>
      </c>
      <c r="D45" s="17" t="str">
        <f>IF(SUM('Test Sample Data'!D$3:D$98)&gt;10,IF(AND(ISNUMBER('Test Sample Data'!D44),'Test Sample Data'!D44&lt;$B$1,'Test Sample Data'!D44&gt;0),'Test Sample Data'!D44,$B$1),"")</f>
        <v/>
      </c>
      <c r="E45" s="17" t="str">
        <f>IF(SUM('Test Sample Data'!E$3:E$98)&gt;10,IF(AND(ISNUMBER('Test Sample Data'!E44),'Test Sample Data'!E44&lt;$B$1,'Test Sample Data'!E44&gt;0),'Test Sample Data'!E44,$B$1),"")</f>
        <v/>
      </c>
      <c r="F45" s="17" t="str">
        <f>IF(SUM('Test Sample Data'!F$3:F$98)&gt;10,IF(AND(ISNUMBER('Test Sample Data'!F44),'Test Sample Data'!F44&lt;$B$1,'Test Sample Data'!F44&gt;0),'Test Sample Data'!F44,$B$1),"")</f>
        <v/>
      </c>
      <c r="G45" s="17" t="str">
        <f>IF(SUM('Test Sample Data'!G$3:G$98)&gt;10,IF(AND(ISNUMBER('Test Sample Data'!G44),'Test Sample Data'!G44&lt;$B$1,'Test Sample Data'!G44&gt;0),'Test Sample Data'!G44,$B$1),"")</f>
        <v/>
      </c>
      <c r="H45" s="17" t="str">
        <f>IF(SUM('Test Sample Data'!H$3:H$98)&gt;10,IF(AND(ISNUMBER('Test Sample Data'!H44),'Test Sample Data'!H44&lt;$B$1,'Test Sample Data'!H44&gt;0),'Test Sample Data'!H44,$B$1),"")</f>
        <v/>
      </c>
      <c r="I45" s="17" t="str">
        <f>IF(SUM('Test Sample Data'!I$3:I$98)&gt;10,IF(AND(ISNUMBER('Test Sample Data'!I44),'Test Sample Data'!I44&lt;$B$1,'Test Sample Data'!I44&gt;0),'Test Sample Data'!I44,$B$1),"")</f>
        <v/>
      </c>
      <c r="J45" s="17" t="str">
        <f>IF(SUM('Test Sample Data'!J$3:J$98)&gt;10,IF(AND(ISNUMBER('Test Sample Data'!J44),'Test Sample Data'!J44&lt;$B$1,'Test Sample Data'!J44&gt;0),'Test Sample Data'!J44,$B$1),"")</f>
        <v/>
      </c>
      <c r="K45" s="17" t="str">
        <f>IF(SUM('Test Sample Data'!K$3:K$98)&gt;10,IF(AND(ISNUMBER('Test Sample Data'!K44),'Test Sample Data'!K44&lt;$B$1,'Test Sample Data'!K44&gt;0),'Test Sample Data'!K44,$B$1),"")</f>
        <v/>
      </c>
      <c r="L45" s="17" t="str">
        <f>IF(SUM('Test Sample Data'!L$3:L$98)&gt;10,IF(AND(ISNUMBER('Test Sample Data'!L44),'Test Sample Data'!L44&lt;$B$1,'Test Sample Data'!L44&gt;0),'Test Sample Data'!L44,$B$1),"")</f>
        <v/>
      </c>
      <c r="M45" s="17" t="str">
        <f>IF(SUM('Test Sample Data'!M$3:M$98)&gt;10,IF(AND(ISNUMBER('Test Sample Data'!M44),'Test Sample Data'!M44&lt;$B$1,'Test Sample Data'!M44&gt;0),'Test Sample Data'!M44,$B$1),"")</f>
        <v/>
      </c>
      <c r="N45" s="17" t="str">
        <f>'Gene Table'!D44</f>
        <v>NM_006218</v>
      </c>
      <c r="O45" s="16" t="s">
        <v>173</v>
      </c>
      <c r="P45" s="17" t="str">
        <f>IF(SUM('Control Sample Data'!D$3:D$98)&gt;10,IF(AND(ISNUMBER('Control Sample Data'!D44),'Control Sample Data'!D44&lt;$B$1,'Control Sample Data'!D44&gt;0),'Control Sample Data'!D44,$B$1),"")</f>
        <v/>
      </c>
      <c r="Q45" s="17" t="str">
        <f>IF(SUM('Control Sample Data'!E$3:E$98)&gt;10,IF(AND(ISNUMBER('Control Sample Data'!E44),'Control Sample Data'!E44&lt;$B$1,'Control Sample Data'!E44&gt;0),'Control Sample Data'!E44,$B$1),"")</f>
        <v/>
      </c>
      <c r="R45" s="17" t="str">
        <f>IF(SUM('Control Sample Data'!F$3:F$98)&gt;10,IF(AND(ISNUMBER('Control Sample Data'!F44),'Control Sample Data'!F44&lt;$B$1,'Control Sample Data'!F44&gt;0),'Control Sample Data'!F44,$B$1),"")</f>
        <v/>
      </c>
      <c r="S45" s="17" t="str">
        <f>IF(SUM('Control Sample Data'!G$3:G$98)&gt;10,IF(AND(ISNUMBER('Control Sample Data'!G44),'Control Sample Data'!G44&lt;$B$1,'Control Sample Data'!G44&gt;0),'Control Sample Data'!G44,$B$1),"")</f>
        <v/>
      </c>
      <c r="T45" s="17" t="str">
        <f>IF(SUM('Control Sample Data'!H$3:H$98)&gt;10,IF(AND(ISNUMBER('Control Sample Data'!H44),'Control Sample Data'!H44&lt;$B$1,'Control Sample Data'!H44&gt;0),'Control Sample Data'!H44,$B$1),"")</f>
        <v/>
      </c>
      <c r="U45" s="17" t="str">
        <f>IF(SUM('Control Sample Data'!I$3:I$98)&gt;10,IF(AND(ISNUMBER('Control Sample Data'!I44),'Control Sample Data'!I44&lt;$B$1,'Control Sample Data'!I44&gt;0),'Control Sample Data'!I44,$B$1),"")</f>
        <v/>
      </c>
      <c r="V45" s="17" t="str">
        <f>IF(SUM('Control Sample Data'!J$3:J$98)&gt;10,IF(AND(ISNUMBER('Control Sample Data'!J44),'Control Sample Data'!J44&lt;$B$1,'Control Sample Data'!J44&gt;0),'Control Sample Data'!J44,$B$1),"")</f>
        <v/>
      </c>
      <c r="W45" s="17" t="str">
        <f>IF(SUM('Control Sample Data'!K$3:K$98)&gt;10,IF(AND(ISNUMBER('Control Sample Data'!K44),'Control Sample Data'!K44&lt;$B$1,'Control Sample Data'!K44&gt;0),'Control Sample Data'!K44,$B$1),"")</f>
        <v/>
      </c>
      <c r="X45" s="17" t="str">
        <f>IF(SUM('Control Sample Data'!L$3:L$98)&gt;10,IF(AND(ISNUMBER('Control Sample Data'!L44),'Control Sample Data'!L44&lt;$B$1,'Control Sample Data'!L44&gt;0),'Control Sample Data'!L44,$B$1),"")</f>
        <v/>
      </c>
      <c r="Y45" s="17"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8"/>
      <c r="B46" s="16" t="str">
        <f>IF('Gene Table'!D45="","",'Gene Table'!D45)</f>
        <v>NM_002454</v>
      </c>
      <c r="C46" s="16" t="s">
        <v>177</v>
      </c>
      <c r="D46" s="17" t="str">
        <f>IF(SUM('Test Sample Data'!D$3:D$98)&gt;10,IF(AND(ISNUMBER('Test Sample Data'!D45),'Test Sample Data'!D45&lt;$B$1,'Test Sample Data'!D45&gt;0),'Test Sample Data'!D45,$B$1),"")</f>
        <v/>
      </c>
      <c r="E46" s="17" t="str">
        <f>IF(SUM('Test Sample Data'!E$3:E$98)&gt;10,IF(AND(ISNUMBER('Test Sample Data'!E45),'Test Sample Data'!E45&lt;$B$1,'Test Sample Data'!E45&gt;0),'Test Sample Data'!E45,$B$1),"")</f>
        <v/>
      </c>
      <c r="F46" s="17" t="str">
        <f>IF(SUM('Test Sample Data'!F$3:F$98)&gt;10,IF(AND(ISNUMBER('Test Sample Data'!F45),'Test Sample Data'!F45&lt;$B$1,'Test Sample Data'!F45&gt;0),'Test Sample Data'!F45,$B$1),"")</f>
        <v/>
      </c>
      <c r="G46" s="17" t="str">
        <f>IF(SUM('Test Sample Data'!G$3:G$98)&gt;10,IF(AND(ISNUMBER('Test Sample Data'!G45),'Test Sample Data'!G45&lt;$B$1,'Test Sample Data'!G45&gt;0),'Test Sample Data'!G45,$B$1),"")</f>
        <v/>
      </c>
      <c r="H46" s="17" t="str">
        <f>IF(SUM('Test Sample Data'!H$3:H$98)&gt;10,IF(AND(ISNUMBER('Test Sample Data'!H45),'Test Sample Data'!H45&lt;$B$1,'Test Sample Data'!H45&gt;0),'Test Sample Data'!H45,$B$1),"")</f>
        <v/>
      </c>
      <c r="I46" s="17" t="str">
        <f>IF(SUM('Test Sample Data'!I$3:I$98)&gt;10,IF(AND(ISNUMBER('Test Sample Data'!I45),'Test Sample Data'!I45&lt;$B$1,'Test Sample Data'!I45&gt;0),'Test Sample Data'!I45,$B$1),"")</f>
        <v/>
      </c>
      <c r="J46" s="17" t="str">
        <f>IF(SUM('Test Sample Data'!J$3:J$98)&gt;10,IF(AND(ISNUMBER('Test Sample Data'!J45),'Test Sample Data'!J45&lt;$B$1,'Test Sample Data'!J45&gt;0),'Test Sample Data'!J45,$B$1),"")</f>
        <v/>
      </c>
      <c r="K46" s="17" t="str">
        <f>IF(SUM('Test Sample Data'!K$3:K$98)&gt;10,IF(AND(ISNUMBER('Test Sample Data'!K45),'Test Sample Data'!K45&lt;$B$1,'Test Sample Data'!K45&gt;0),'Test Sample Data'!K45,$B$1),"")</f>
        <v/>
      </c>
      <c r="L46" s="17" t="str">
        <f>IF(SUM('Test Sample Data'!L$3:L$98)&gt;10,IF(AND(ISNUMBER('Test Sample Data'!L45),'Test Sample Data'!L45&lt;$B$1,'Test Sample Data'!L45&gt;0),'Test Sample Data'!L45,$B$1),"")</f>
        <v/>
      </c>
      <c r="M46" s="17" t="str">
        <f>IF(SUM('Test Sample Data'!M$3:M$98)&gt;10,IF(AND(ISNUMBER('Test Sample Data'!M45),'Test Sample Data'!M45&lt;$B$1,'Test Sample Data'!M45&gt;0),'Test Sample Data'!M45,$B$1),"")</f>
        <v/>
      </c>
      <c r="N46" s="17" t="str">
        <f>'Gene Table'!D45</f>
        <v>NM_002454</v>
      </c>
      <c r="O46" s="16" t="s">
        <v>177</v>
      </c>
      <c r="P46" s="17" t="str">
        <f>IF(SUM('Control Sample Data'!D$3:D$98)&gt;10,IF(AND(ISNUMBER('Control Sample Data'!D45),'Control Sample Data'!D45&lt;$B$1,'Control Sample Data'!D45&gt;0),'Control Sample Data'!D45,$B$1),"")</f>
        <v/>
      </c>
      <c r="Q46" s="17" t="str">
        <f>IF(SUM('Control Sample Data'!E$3:E$98)&gt;10,IF(AND(ISNUMBER('Control Sample Data'!E45),'Control Sample Data'!E45&lt;$B$1,'Control Sample Data'!E45&gt;0),'Control Sample Data'!E45,$B$1),"")</f>
        <v/>
      </c>
      <c r="R46" s="17" t="str">
        <f>IF(SUM('Control Sample Data'!F$3:F$98)&gt;10,IF(AND(ISNUMBER('Control Sample Data'!F45),'Control Sample Data'!F45&lt;$B$1,'Control Sample Data'!F45&gt;0),'Control Sample Data'!F45,$B$1),"")</f>
        <v/>
      </c>
      <c r="S46" s="17" t="str">
        <f>IF(SUM('Control Sample Data'!G$3:G$98)&gt;10,IF(AND(ISNUMBER('Control Sample Data'!G45),'Control Sample Data'!G45&lt;$B$1,'Control Sample Data'!G45&gt;0),'Control Sample Data'!G45,$B$1),"")</f>
        <v/>
      </c>
      <c r="T46" s="17" t="str">
        <f>IF(SUM('Control Sample Data'!H$3:H$98)&gt;10,IF(AND(ISNUMBER('Control Sample Data'!H45),'Control Sample Data'!H45&lt;$B$1,'Control Sample Data'!H45&gt;0),'Control Sample Data'!H45,$B$1),"")</f>
        <v/>
      </c>
      <c r="U46" s="17" t="str">
        <f>IF(SUM('Control Sample Data'!I$3:I$98)&gt;10,IF(AND(ISNUMBER('Control Sample Data'!I45),'Control Sample Data'!I45&lt;$B$1,'Control Sample Data'!I45&gt;0),'Control Sample Data'!I45,$B$1),"")</f>
        <v/>
      </c>
      <c r="V46" s="17" t="str">
        <f>IF(SUM('Control Sample Data'!J$3:J$98)&gt;10,IF(AND(ISNUMBER('Control Sample Data'!J45),'Control Sample Data'!J45&lt;$B$1,'Control Sample Data'!J45&gt;0),'Control Sample Data'!J45,$B$1),"")</f>
        <v/>
      </c>
      <c r="W46" s="17" t="str">
        <f>IF(SUM('Control Sample Data'!K$3:K$98)&gt;10,IF(AND(ISNUMBER('Control Sample Data'!K45),'Control Sample Data'!K45&lt;$B$1,'Control Sample Data'!K45&gt;0),'Control Sample Data'!K45,$B$1),"")</f>
        <v/>
      </c>
      <c r="X46" s="17" t="str">
        <f>IF(SUM('Control Sample Data'!L$3:L$98)&gt;10,IF(AND(ISNUMBER('Control Sample Data'!L45),'Control Sample Data'!L45&lt;$B$1,'Control Sample Data'!L45&gt;0),'Control Sample Data'!L45,$B$1),"")</f>
        <v/>
      </c>
      <c r="Y46" s="17"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8"/>
      <c r="B47" s="16" t="str">
        <f>IF('Gene Table'!D46="","",'Gene Table'!D46)</f>
        <v>NM_005590</v>
      </c>
      <c r="C47" s="16" t="s">
        <v>181</v>
      </c>
      <c r="D47" s="17" t="str">
        <f>IF(SUM('Test Sample Data'!D$3:D$98)&gt;10,IF(AND(ISNUMBER('Test Sample Data'!D46),'Test Sample Data'!D46&lt;$B$1,'Test Sample Data'!D46&gt;0),'Test Sample Data'!D46,$B$1),"")</f>
        <v/>
      </c>
      <c r="E47" s="17" t="str">
        <f>IF(SUM('Test Sample Data'!E$3:E$98)&gt;10,IF(AND(ISNUMBER('Test Sample Data'!E46),'Test Sample Data'!E46&lt;$B$1,'Test Sample Data'!E46&gt;0),'Test Sample Data'!E46,$B$1),"")</f>
        <v/>
      </c>
      <c r="F47" s="17" t="str">
        <f>IF(SUM('Test Sample Data'!F$3:F$98)&gt;10,IF(AND(ISNUMBER('Test Sample Data'!F46),'Test Sample Data'!F46&lt;$B$1,'Test Sample Data'!F46&gt;0),'Test Sample Data'!F46,$B$1),"")</f>
        <v/>
      </c>
      <c r="G47" s="17" t="str">
        <f>IF(SUM('Test Sample Data'!G$3:G$98)&gt;10,IF(AND(ISNUMBER('Test Sample Data'!G46),'Test Sample Data'!G46&lt;$B$1,'Test Sample Data'!G46&gt;0),'Test Sample Data'!G46,$B$1),"")</f>
        <v/>
      </c>
      <c r="H47" s="17" t="str">
        <f>IF(SUM('Test Sample Data'!H$3:H$98)&gt;10,IF(AND(ISNUMBER('Test Sample Data'!H46),'Test Sample Data'!H46&lt;$B$1,'Test Sample Data'!H46&gt;0),'Test Sample Data'!H46,$B$1),"")</f>
        <v/>
      </c>
      <c r="I47" s="17" t="str">
        <f>IF(SUM('Test Sample Data'!I$3:I$98)&gt;10,IF(AND(ISNUMBER('Test Sample Data'!I46),'Test Sample Data'!I46&lt;$B$1,'Test Sample Data'!I46&gt;0),'Test Sample Data'!I46,$B$1),"")</f>
        <v/>
      </c>
      <c r="J47" s="17" t="str">
        <f>IF(SUM('Test Sample Data'!J$3:J$98)&gt;10,IF(AND(ISNUMBER('Test Sample Data'!J46),'Test Sample Data'!J46&lt;$B$1,'Test Sample Data'!J46&gt;0),'Test Sample Data'!J46,$B$1),"")</f>
        <v/>
      </c>
      <c r="K47" s="17" t="str">
        <f>IF(SUM('Test Sample Data'!K$3:K$98)&gt;10,IF(AND(ISNUMBER('Test Sample Data'!K46),'Test Sample Data'!K46&lt;$B$1,'Test Sample Data'!K46&gt;0),'Test Sample Data'!K46,$B$1),"")</f>
        <v/>
      </c>
      <c r="L47" s="17" t="str">
        <f>IF(SUM('Test Sample Data'!L$3:L$98)&gt;10,IF(AND(ISNUMBER('Test Sample Data'!L46),'Test Sample Data'!L46&lt;$B$1,'Test Sample Data'!L46&gt;0),'Test Sample Data'!L46,$B$1),"")</f>
        <v/>
      </c>
      <c r="M47" s="17" t="str">
        <f>IF(SUM('Test Sample Data'!M$3:M$98)&gt;10,IF(AND(ISNUMBER('Test Sample Data'!M46),'Test Sample Data'!M46&lt;$B$1,'Test Sample Data'!M46&gt;0),'Test Sample Data'!M46,$B$1),"")</f>
        <v/>
      </c>
      <c r="N47" s="17" t="str">
        <f>'Gene Table'!D46</f>
        <v>NM_005590</v>
      </c>
      <c r="O47" s="16" t="s">
        <v>181</v>
      </c>
      <c r="P47" s="17" t="str">
        <f>IF(SUM('Control Sample Data'!D$3:D$98)&gt;10,IF(AND(ISNUMBER('Control Sample Data'!D46),'Control Sample Data'!D46&lt;$B$1,'Control Sample Data'!D46&gt;0),'Control Sample Data'!D46,$B$1),"")</f>
        <v/>
      </c>
      <c r="Q47" s="17" t="str">
        <f>IF(SUM('Control Sample Data'!E$3:E$98)&gt;10,IF(AND(ISNUMBER('Control Sample Data'!E46),'Control Sample Data'!E46&lt;$B$1,'Control Sample Data'!E46&gt;0),'Control Sample Data'!E46,$B$1),"")</f>
        <v/>
      </c>
      <c r="R47" s="17" t="str">
        <f>IF(SUM('Control Sample Data'!F$3:F$98)&gt;10,IF(AND(ISNUMBER('Control Sample Data'!F46),'Control Sample Data'!F46&lt;$B$1,'Control Sample Data'!F46&gt;0),'Control Sample Data'!F46,$B$1),"")</f>
        <v/>
      </c>
      <c r="S47" s="17" t="str">
        <f>IF(SUM('Control Sample Data'!G$3:G$98)&gt;10,IF(AND(ISNUMBER('Control Sample Data'!G46),'Control Sample Data'!G46&lt;$B$1,'Control Sample Data'!G46&gt;0),'Control Sample Data'!G46,$B$1),"")</f>
        <v/>
      </c>
      <c r="T47" s="17" t="str">
        <f>IF(SUM('Control Sample Data'!H$3:H$98)&gt;10,IF(AND(ISNUMBER('Control Sample Data'!H46),'Control Sample Data'!H46&lt;$B$1,'Control Sample Data'!H46&gt;0),'Control Sample Data'!H46,$B$1),"")</f>
        <v/>
      </c>
      <c r="U47" s="17" t="str">
        <f>IF(SUM('Control Sample Data'!I$3:I$98)&gt;10,IF(AND(ISNUMBER('Control Sample Data'!I46),'Control Sample Data'!I46&lt;$B$1,'Control Sample Data'!I46&gt;0),'Control Sample Data'!I46,$B$1),"")</f>
        <v/>
      </c>
      <c r="V47" s="17" t="str">
        <f>IF(SUM('Control Sample Data'!J$3:J$98)&gt;10,IF(AND(ISNUMBER('Control Sample Data'!J46),'Control Sample Data'!J46&lt;$B$1,'Control Sample Data'!J46&gt;0),'Control Sample Data'!J46,$B$1),"")</f>
        <v/>
      </c>
      <c r="W47" s="17" t="str">
        <f>IF(SUM('Control Sample Data'!K$3:K$98)&gt;10,IF(AND(ISNUMBER('Control Sample Data'!K46),'Control Sample Data'!K46&lt;$B$1,'Control Sample Data'!K46&gt;0),'Control Sample Data'!K46,$B$1),"")</f>
        <v/>
      </c>
      <c r="X47" s="17" t="str">
        <f>IF(SUM('Control Sample Data'!L$3:L$98)&gt;10,IF(AND(ISNUMBER('Control Sample Data'!L46),'Control Sample Data'!L46&lt;$B$1,'Control Sample Data'!L46&gt;0),'Control Sample Data'!L46,$B$1),"")</f>
        <v/>
      </c>
      <c r="Y47" s="17"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8"/>
      <c r="B48" s="16" t="str">
        <f>IF('Gene Table'!D47="","",'Gene Table'!D47)</f>
        <v>NM_002392</v>
      </c>
      <c r="C48" s="16" t="s">
        <v>185</v>
      </c>
      <c r="D48" s="17" t="str">
        <f>IF(SUM('Test Sample Data'!D$3:D$98)&gt;10,IF(AND(ISNUMBER('Test Sample Data'!D47),'Test Sample Data'!D47&lt;$B$1,'Test Sample Data'!D47&gt;0),'Test Sample Data'!D47,$B$1),"")</f>
        <v/>
      </c>
      <c r="E48" s="17" t="str">
        <f>IF(SUM('Test Sample Data'!E$3:E$98)&gt;10,IF(AND(ISNUMBER('Test Sample Data'!E47),'Test Sample Data'!E47&lt;$B$1,'Test Sample Data'!E47&gt;0),'Test Sample Data'!E47,$B$1),"")</f>
        <v/>
      </c>
      <c r="F48" s="17" t="str">
        <f>IF(SUM('Test Sample Data'!F$3:F$98)&gt;10,IF(AND(ISNUMBER('Test Sample Data'!F47),'Test Sample Data'!F47&lt;$B$1,'Test Sample Data'!F47&gt;0),'Test Sample Data'!F47,$B$1),"")</f>
        <v/>
      </c>
      <c r="G48" s="17" t="str">
        <f>IF(SUM('Test Sample Data'!G$3:G$98)&gt;10,IF(AND(ISNUMBER('Test Sample Data'!G47),'Test Sample Data'!G47&lt;$B$1,'Test Sample Data'!G47&gt;0),'Test Sample Data'!G47,$B$1),"")</f>
        <v/>
      </c>
      <c r="H48" s="17" t="str">
        <f>IF(SUM('Test Sample Data'!H$3:H$98)&gt;10,IF(AND(ISNUMBER('Test Sample Data'!H47),'Test Sample Data'!H47&lt;$B$1,'Test Sample Data'!H47&gt;0),'Test Sample Data'!H47,$B$1),"")</f>
        <v/>
      </c>
      <c r="I48" s="17" t="str">
        <f>IF(SUM('Test Sample Data'!I$3:I$98)&gt;10,IF(AND(ISNUMBER('Test Sample Data'!I47),'Test Sample Data'!I47&lt;$B$1,'Test Sample Data'!I47&gt;0),'Test Sample Data'!I47,$B$1),"")</f>
        <v/>
      </c>
      <c r="J48" s="17" t="str">
        <f>IF(SUM('Test Sample Data'!J$3:J$98)&gt;10,IF(AND(ISNUMBER('Test Sample Data'!J47),'Test Sample Data'!J47&lt;$B$1,'Test Sample Data'!J47&gt;0),'Test Sample Data'!J47,$B$1),"")</f>
        <v/>
      </c>
      <c r="K48" s="17" t="str">
        <f>IF(SUM('Test Sample Data'!K$3:K$98)&gt;10,IF(AND(ISNUMBER('Test Sample Data'!K47),'Test Sample Data'!K47&lt;$B$1,'Test Sample Data'!K47&gt;0),'Test Sample Data'!K47,$B$1),"")</f>
        <v/>
      </c>
      <c r="L48" s="17" t="str">
        <f>IF(SUM('Test Sample Data'!L$3:L$98)&gt;10,IF(AND(ISNUMBER('Test Sample Data'!L47),'Test Sample Data'!L47&lt;$B$1,'Test Sample Data'!L47&gt;0),'Test Sample Data'!L47,$B$1),"")</f>
        <v/>
      </c>
      <c r="M48" s="17" t="str">
        <f>IF(SUM('Test Sample Data'!M$3:M$98)&gt;10,IF(AND(ISNUMBER('Test Sample Data'!M47),'Test Sample Data'!M47&lt;$B$1,'Test Sample Data'!M47&gt;0),'Test Sample Data'!M47,$B$1),"")</f>
        <v/>
      </c>
      <c r="N48" s="17" t="str">
        <f>'Gene Table'!D47</f>
        <v>NM_002392</v>
      </c>
      <c r="O48" s="16" t="s">
        <v>185</v>
      </c>
      <c r="P48" s="17" t="str">
        <f>IF(SUM('Control Sample Data'!D$3:D$98)&gt;10,IF(AND(ISNUMBER('Control Sample Data'!D47),'Control Sample Data'!D47&lt;$B$1,'Control Sample Data'!D47&gt;0),'Control Sample Data'!D47,$B$1),"")</f>
        <v/>
      </c>
      <c r="Q48" s="17" t="str">
        <f>IF(SUM('Control Sample Data'!E$3:E$98)&gt;10,IF(AND(ISNUMBER('Control Sample Data'!E47),'Control Sample Data'!E47&lt;$B$1,'Control Sample Data'!E47&gt;0),'Control Sample Data'!E47,$B$1),"")</f>
        <v/>
      </c>
      <c r="R48" s="17" t="str">
        <f>IF(SUM('Control Sample Data'!F$3:F$98)&gt;10,IF(AND(ISNUMBER('Control Sample Data'!F47),'Control Sample Data'!F47&lt;$B$1,'Control Sample Data'!F47&gt;0),'Control Sample Data'!F47,$B$1),"")</f>
        <v/>
      </c>
      <c r="S48" s="17" t="str">
        <f>IF(SUM('Control Sample Data'!G$3:G$98)&gt;10,IF(AND(ISNUMBER('Control Sample Data'!G47),'Control Sample Data'!G47&lt;$B$1,'Control Sample Data'!G47&gt;0),'Control Sample Data'!G47,$B$1),"")</f>
        <v/>
      </c>
      <c r="T48" s="17" t="str">
        <f>IF(SUM('Control Sample Data'!H$3:H$98)&gt;10,IF(AND(ISNUMBER('Control Sample Data'!H47),'Control Sample Data'!H47&lt;$B$1,'Control Sample Data'!H47&gt;0),'Control Sample Data'!H47,$B$1),"")</f>
        <v/>
      </c>
      <c r="U48" s="17" t="str">
        <f>IF(SUM('Control Sample Data'!I$3:I$98)&gt;10,IF(AND(ISNUMBER('Control Sample Data'!I47),'Control Sample Data'!I47&lt;$B$1,'Control Sample Data'!I47&gt;0),'Control Sample Data'!I47,$B$1),"")</f>
        <v/>
      </c>
      <c r="V48" s="17" t="str">
        <f>IF(SUM('Control Sample Data'!J$3:J$98)&gt;10,IF(AND(ISNUMBER('Control Sample Data'!J47),'Control Sample Data'!J47&lt;$B$1,'Control Sample Data'!J47&gt;0),'Control Sample Data'!J47,$B$1),"")</f>
        <v/>
      </c>
      <c r="W48" s="17" t="str">
        <f>IF(SUM('Control Sample Data'!K$3:K$98)&gt;10,IF(AND(ISNUMBER('Control Sample Data'!K47),'Control Sample Data'!K47&lt;$B$1,'Control Sample Data'!K47&gt;0),'Control Sample Data'!K47,$B$1),"")</f>
        <v/>
      </c>
      <c r="X48" s="17" t="str">
        <f>IF(SUM('Control Sample Data'!L$3:L$98)&gt;10,IF(AND(ISNUMBER('Control Sample Data'!L47),'Control Sample Data'!L47&lt;$B$1,'Control Sample Data'!L47&gt;0),'Control Sample Data'!L47,$B$1),"")</f>
        <v/>
      </c>
      <c r="Y48" s="17"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8"/>
      <c r="B49" s="16" t="str">
        <f>IF('Gene Table'!D48="","",'Gene Table'!D48)</f>
        <v>NM_000576</v>
      </c>
      <c r="C49" s="16" t="s">
        <v>189</v>
      </c>
      <c r="D49" s="17" t="str">
        <f>IF(SUM('Test Sample Data'!D$3:D$98)&gt;10,IF(AND(ISNUMBER('Test Sample Data'!D48),'Test Sample Data'!D48&lt;$B$1,'Test Sample Data'!D48&gt;0),'Test Sample Data'!D48,$B$1),"")</f>
        <v/>
      </c>
      <c r="E49" s="17" t="str">
        <f>IF(SUM('Test Sample Data'!E$3:E$98)&gt;10,IF(AND(ISNUMBER('Test Sample Data'!E48),'Test Sample Data'!E48&lt;$B$1,'Test Sample Data'!E48&gt;0),'Test Sample Data'!E48,$B$1),"")</f>
        <v/>
      </c>
      <c r="F49" s="17" t="str">
        <f>IF(SUM('Test Sample Data'!F$3:F$98)&gt;10,IF(AND(ISNUMBER('Test Sample Data'!F48),'Test Sample Data'!F48&lt;$B$1,'Test Sample Data'!F48&gt;0),'Test Sample Data'!F48,$B$1),"")</f>
        <v/>
      </c>
      <c r="G49" s="17" t="str">
        <f>IF(SUM('Test Sample Data'!G$3:G$98)&gt;10,IF(AND(ISNUMBER('Test Sample Data'!G48),'Test Sample Data'!G48&lt;$B$1,'Test Sample Data'!G48&gt;0),'Test Sample Data'!G48,$B$1),"")</f>
        <v/>
      </c>
      <c r="H49" s="17" t="str">
        <f>IF(SUM('Test Sample Data'!H$3:H$98)&gt;10,IF(AND(ISNUMBER('Test Sample Data'!H48),'Test Sample Data'!H48&lt;$B$1,'Test Sample Data'!H48&gt;0),'Test Sample Data'!H48,$B$1),"")</f>
        <v/>
      </c>
      <c r="I49" s="17" t="str">
        <f>IF(SUM('Test Sample Data'!I$3:I$98)&gt;10,IF(AND(ISNUMBER('Test Sample Data'!I48),'Test Sample Data'!I48&lt;$B$1,'Test Sample Data'!I48&gt;0),'Test Sample Data'!I48,$B$1),"")</f>
        <v/>
      </c>
      <c r="J49" s="17" t="str">
        <f>IF(SUM('Test Sample Data'!J$3:J$98)&gt;10,IF(AND(ISNUMBER('Test Sample Data'!J48),'Test Sample Data'!J48&lt;$B$1,'Test Sample Data'!J48&gt;0),'Test Sample Data'!J48,$B$1),"")</f>
        <v/>
      </c>
      <c r="K49" s="17" t="str">
        <f>IF(SUM('Test Sample Data'!K$3:K$98)&gt;10,IF(AND(ISNUMBER('Test Sample Data'!K48),'Test Sample Data'!K48&lt;$B$1,'Test Sample Data'!K48&gt;0),'Test Sample Data'!K48,$B$1),"")</f>
        <v/>
      </c>
      <c r="L49" s="17" t="str">
        <f>IF(SUM('Test Sample Data'!L$3:L$98)&gt;10,IF(AND(ISNUMBER('Test Sample Data'!L48),'Test Sample Data'!L48&lt;$B$1,'Test Sample Data'!L48&gt;0),'Test Sample Data'!L48,$B$1),"")</f>
        <v/>
      </c>
      <c r="M49" s="17" t="str">
        <f>IF(SUM('Test Sample Data'!M$3:M$98)&gt;10,IF(AND(ISNUMBER('Test Sample Data'!M48),'Test Sample Data'!M48&lt;$B$1,'Test Sample Data'!M48&gt;0),'Test Sample Data'!M48,$B$1),"")</f>
        <v/>
      </c>
      <c r="N49" s="17" t="str">
        <f>'Gene Table'!D48</f>
        <v>NM_000576</v>
      </c>
      <c r="O49" s="16" t="s">
        <v>189</v>
      </c>
      <c r="P49" s="17" t="str">
        <f>IF(SUM('Control Sample Data'!D$3:D$98)&gt;10,IF(AND(ISNUMBER('Control Sample Data'!D48),'Control Sample Data'!D48&lt;$B$1,'Control Sample Data'!D48&gt;0),'Control Sample Data'!D48,$B$1),"")</f>
        <v/>
      </c>
      <c r="Q49" s="17" t="str">
        <f>IF(SUM('Control Sample Data'!E$3:E$98)&gt;10,IF(AND(ISNUMBER('Control Sample Data'!E48),'Control Sample Data'!E48&lt;$B$1,'Control Sample Data'!E48&gt;0),'Control Sample Data'!E48,$B$1),"")</f>
        <v/>
      </c>
      <c r="R49" s="17" t="str">
        <f>IF(SUM('Control Sample Data'!F$3:F$98)&gt;10,IF(AND(ISNUMBER('Control Sample Data'!F48),'Control Sample Data'!F48&lt;$B$1,'Control Sample Data'!F48&gt;0),'Control Sample Data'!F48,$B$1),"")</f>
        <v/>
      </c>
      <c r="S49" s="17" t="str">
        <f>IF(SUM('Control Sample Data'!G$3:G$98)&gt;10,IF(AND(ISNUMBER('Control Sample Data'!G48),'Control Sample Data'!G48&lt;$B$1,'Control Sample Data'!G48&gt;0),'Control Sample Data'!G48,$B$1),"")</f>
        <v/>
      </c>
      <c r="T49" s="17" t="str">
        <f>IF(SUM('Control Sample Data'!H$3:H$98)&gt;10,IF(AND(ISNUMBER('Control Sample Data'!H48),'Control Sample Data'!H48&lt;$B$1,'Control Sample Data'!H48&gt;0),'Control Sample Data'!H48,$B$1),"")</f>
        <v/>
      </c>
      <c r="U49" s="17" t="str">
        <f>IF(SUM('Control Sample Data'!I$3:I$98)&gt;10,IF(AND(ISNUMBER('Control Sample Data'!I48),'Control Sample Data'!I48&lt;$B$1,'Control Sample Data'!I48&gt;0),'Control Sample Data'!I48,$B$1),"")</f>
        <v/>
      </c>
      <c r="V49" s="17" t="str">
        <f>IF(SUM('Control Sample Data'!J$3:J$98)&gt;10,IF(AND(ISNUMBER('Control Sample Data'!J48),'Control Sample Data'!J48&lt;$B$1,'Control Sample Data'!J48&gt;0),'Control Sample Data'!J48,$B$1),"")</f>
        <v/>
      </c>
      <c r="W49" s="17" t="str">
        <f>IF(SUM('Control Sample Data'!K$3:K$98)&gt;10,IF(AND(ISNUMBER('Control Sample Data'!K48),'Control Sample Data'!K48&lt;$B$1,'Control Sample Data'!K48&gt;0),'Control Sample Data'!K48,$B$1),"")</f>
        <v/>
      </c>
      <c r="X49" s="17" t="str">
        <f>IF(SUM('Control Sample Data'!L$3:L$98)&gt;10,IF(AND(ISNUMBER('Control Sample Data'!L48),'Control Sample Data'!L48&lt;$B$1,'Control Sample Data'!L48&gt;0),'Control Sample Data'!L48,$B$1),"")</f>
        <v/>
      </c>
      <c r="Y49" s="17"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8"/>
      <c r="B50" s="16" t="str">
        <f>IF('Gene Table'!D49="","",'Gene Table'!D49)</f>
        <v>NM_000612</v>
      </c>
      <c r="C50" s="16" t="s">
        <v>193</v>
      </c>
      <c r="D50" s="17" t="str">
        <f>IF(SUM('Test Sample Data'!D$3:D$98)&gt;10,IF(AND(ISNUMBER('Test Sample Data'!D49),'Test Sample Data'!D49&lt;$B$1,'Test Sample Data'!D49&gt;0),'Test Sample Data'!D49,$B$1),"")</f>
        <v/>
      </c>
      <c r="E50" s="17" t="str">
        <f>IF(SUM('Test Sample Data'!E$3:E$98)&gt;10,IF(AND(ISNUMBER('Test Sample Data'!E49),'Test Sample Data'!E49&lt;$B$1,'Test Sample Data'!E49&gt;0),'Test Sample Data'!E49,$B$1),"")</f>
        <v/>
      </c>
      <c r="F50" s="17" t="str">
        <f>IF(SUM('Test Sample Data'!F$3:F$98)&gt;10,IF(AND(ISNUMBER('Test Sample Data'!F49),'Test Sample Data'!F49&lt;$B$1,'Test Sample Data'!F49&gt;0),'Test Sample Data'!F49,$B$1),"")</f>
        <v/>
      </c>
      <c r="G50" s="17" t="str">
        <f>IF(SUM('Test Sample Data'!G$3:G$98)&gt;10,IF(AND(ISNUMBER('Test Sample Data'!G49),'Test Sample Data'!G49&lt;$B$1,'Test Sample Data'!G49&gt;0),'Test Sample Data'!G49,$B$1),"")</f>
        <v/>
      </c>
      <c r="H50" s="17" t="str">
        <f>IF(SUM('Test Sample Data'!H$3:H$98)&gt;10,IF(AND(ISNUMBER('Test Sample Data'!H49),'Test Sample Data'!H49&lt;$B$1,'Test Sample Data'!H49&gt;0),'Test Sample Data'!H49,$B$1),"")</f>
        <v/>
      </c>
      <c r="I50" s="17" t="str">
        <f>IF(SUM('Test Sample Data'!I$3:I$98)&gt;10,IF(AND(ISNUMBER('Test Sample Data'!I49),'Test Sample Data'!I49&lt;$B$1,'Test Sample Data'!I49&gt;0),'Test Sample Data'!I49,$B$1),"")</f>
        <v/>
      </c>
      <c r="J50" s="17" t="str">
        <f>IF(SUM('Test Sample Data'!J$3:J$98)&gt;10,IF(AND(ISNUMBER('Test Sample Data'!J49),'Test Sample Data'!J49&lt;$B$1,'Test Sample Data'!J49&gt;0),'Test Sample Data'!J49,$B$1),"")</f>
        <v/>
      </c>
      <c r="K50" s="17" t="str">
        <f>IF(SUM('Test Sample Data'!K$3:K$98)&gt;10,IF(AND(ISNUMBER('Test Sample Data'!K49),'Test Sample Data'!K49&lt;$B$1,'Test Sample Data'!K49&gt;0),'Test Sample Data'!K49,$B$1),"")</f>
        <v/>
      </c>
      <c r="L50" s="17" t="str">
        <f>IF(SUM('Test Sample Data'!L$3:L$98)&gt;10,IF(AND(ISNUMBER('Test Sample Data'!L49),'Test Sample Data'!L49&lt;$B$1,'Test Sample Data'!L49&gt;0),'Test Sample Data'!L49,$B$1),"")</f>
        <v/>
      </c>
      <c r="M50" s="17" t="str">
        <f>IF(SUM('Test Sample Data'!M$3:M$98)&gt;10,IF(AND(ISNUMBER('Test Sample Data'!M49),'Test Sample Data'!M49&lt;$B$1,'Test Sample Data'!M49&gt;0),'Test Sample Data'!M49,$B$1),"")</f>
        <v/>
      </c>
      <c r="N50" s="17" t="str">
        <f>'Gene Table'!D49</f>
        <v>NM_000612</v>
      </c>
      <c r="O50" s="16" t="s">
        <v>193</v>
      </c>
      <c r="P50" s="17" t="str">
        <f>IF(SUM('Control Sample Data'!D$3:D$98)&gt;10,IF(AND(ISNUMBER('Control Sample Data'!D49),'Control Sample Data'!D49&lt;$B$1,'Control Sample Data'!D49&gt;0),'Control Sample Data'!D49,$B$1),"")</f>
        <v/>
      </c>
      <c r="Q50" s="17" t="str">
        <f>IF(SUM('Control Sample Data'!E$3:E$98)&gt;10,IF(AND(ISNUMBER('Control Sample Data'!E49),'Control Sample Data'!E49&lt;$B$1,'Control Sample Data'!E49&gt;0),'Control Sample Data'!E49,$B$1),"")</f>
        <v/>
      </c>
      <c r="R50" s="17" t="str">
        <f>IF(SUM('Control Sample Data'!F$3:F$98)&gt;10,IF(AND(ISNUMBER('Control Sample Data'!F49),'Control Sample Data'!F49&lt;$B$1,'Control Sample Data'!F49&gt;0),'Control Sample Data'!F49,$B$1),"")</f>
        <v/>
      </c>
      <c r="S50" s="17" t="str">
        <f>IF(SUM('Control Sample Data'!G$3:G$98)&gt;10,IF(AND(ISNUMBER('Control Sample Data'!G49),'Control Sample Data'!G49&lt;$B$1,'Control Sample Data'!G49&gt;0),'Control Sample Data'!G49,$B$1),"")</f>
        <v/>
      </c>
      <c r="T50" s="17" t="str">
        <f>IF(SUM('Control Sample Data'!H$3:H$98)&gt;10,IF(AND(ISNUMBER('Control Sample Data'!H49),'Control Sample Data'!H49&lt;$B$1,'Control Sample Data'!H49&gt;0),'Control Sample Data'!H49,$B$1),"")</f>
        <v/>
      </c>
      <c r="U50" s="17" t="str">
        <f>IF(SUM('Control Sample Data'!I$3:I$98)&gt;10,IF(AND(ISNUMBER('Control Sample Data'!I49),'Control Sample Data'!I49&lt;$B$1,'Control Sample Data'!I49&gt;0),'Control Sample Data'!I49,$B$1),"")</f>
        <v/>
      </c>
      <c r="V50" s="17" t="str">
        <f>IF(SUM('Control Sample Data'!J$3:J$98)&gt;10,IF(AND(ISNUMBER('Control Sample Data'!J49),'Control Sample Data'!J49&lt;$B$1,'Control Sample Data'!J49&gt;0),'Control Sample Data'!J49,$B$1),"")</f>
        <v/>
      </c>
      <c r="W50" s="17" t="str">
        <f>IF(SUM('Control Sample Data'!K$3:K$98)&gt;10,IF(AND(ISNUMBER('Control Sample Data'!K49),'Control Sample Data'!K49&lt;$B$1,'Control Sample Data'!K49&gt;0),'Control Sample Data'!K49,$B$1),"")</f>
        <v/>
      </c>
      <c r="X50" s="17" t="str">
        <f>IF(SUM('Control Sample Data'!L$3:L$98)&gt;10,IF(AND(ISNUMBER('Control Sample Data'!L49),'Control Sample Data'!L49&lt;$B$1,'Control Sample Data'!L49&gt;0),'Control Sample Data'!L49,$B$1),"")</f>
        <v/>
      </c>
      <c r="Y50" s="17"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8"/>
      <c r="B51" s="16" t="str">
        <f>IF('Gene Table'!D50="","",'Gene Table'!D50)</f>
        <v>NM_000618</v>
      </c>
      <c r="C51" s="16" t="s">
        <v>197</v>
      </c>
      <c r="D51" s="17" t="str">
        <f>IF(SUM('Test Sample Data'!D$3:D$98)&gt;10,IF(AND(ISNUMBER('Test Sample Data'!D50),'Test Sample Data'!D50&lt;$B$1,'Test Sample Data'!D50&gt;0),'Test Sample Data'!D50,$B$1),"")</f>
        <v/>
      </c>
      <c r="E51" s="17" t="str">
        <f>IF(SUM('Test Sample Data'!E$3:E$98)&gt;10,IF(AND(ISNUMBER('Test Sample Data'!E50),'Test Sample Data'!E50&lt;$B$1,'Test Sample Data'!E50&gt;0),'Test Sample Data'!E50,$B$1),"")</f>
        <v/>
      </c>
      <c r="F51" s="17" t="str">
        <f>IF(SUM('Test Sample Data'!F$3:F$98)&gt;10,IF(AND(ISNUMBER('Test Sample Data'!F50),'Test Sample Data'!F50&lt;$B$1,'Test Sample Data'!F50&gt;0),'Test Sample Data'!F50,$B$1),"")</f>
        <v/>
      </c>
      <c r="G51" s="17" t="str">
        <f>IF(SUM('Test Sample Data'!G$3:G$98)&gt;10,IF(AND(ISNUMBER('Test Sample Data'!G50),'Test Sample Data'!G50&lt;$B$1,'Test Sample Data'!G50&gt;0),'Test Sample Data'!G50,$B$1),"")</f>
        <v/>
      </c>
      <c r="H51" s="17" t="str">
        <f>IF(SUM('Test Sample Data'!H$3:H$98)&gt;10,IF(AND(ISNUMBER('Test Sample Data'!H50),'Test Sample Data'!H50&lt;$B$1,'Test Sample Data'!H50&gt;0),'Test Sample Data'!H50,$B$1),"")</f>
        <v/>
      </c>
      <c r="I51" s="17" t="str">
        <f>IF(SUM('Test Sample Data'!I$3:I$98)&gt;10,IF(AND(ISNUMBER('Test Sample Data'!I50),'Test Sample Data'!I50&lt;$B$1,'Test Sample Data'!I50&gt;0),'Test Sample Data'!I50,$B$1),"")</f>
        <v/>
      </c>
      <c r="J51" s="17" t="str">
        <f>IF(SUM('Test Sample Data'!J$3:J$98)&gt;10,IF(AND(ISNUMBER('Test Sample Data'!J50),'Test Sample Data'!J50&lt;$B$1,'Test Sample Data'!J50&gt;0),'Test Sample Data'!J50,$B$1),"")</f>
        <v/>
      </c>
      <c r="K51" s="17" t="str">
        <f>IF(SUM('Test Sample Data'!K$3:K$98)&gt;10,IF(AND(ISNUMBER('Test Sample Data'!K50),'Test Sample Data'!K50&lt;$B$1,'Test Sample Data'!K50&gt;0),'Test Sample Data'!K50,$B$1),"")</f>
        <v/>
      </c>
      <c r="L51" s="17" t="str">
        <f>IF(SUM('Test Sample Data'!L$3:L$98)&gt;10,IF(AND(ISNUMBER('Test Sample Data'!L50),'Test Sample Data'!L50&lt;$B$1,'Test Sample Data'!L50&gt;0),'Test Sample Data'!L50,$B$1),"")</f>
        <v/>
      </c>
      <c r="M51" s="17" t="str">
        <f>IF(SUM('Test Sample Data'!M$3:M$98)&gt;10,IF(AND(ISNUMBER('Test Sample Data'!M50),'Test Sample Data'!M50&lt;$B$1,'Test Sample Data'!M50&gt;0),'Test Sample Data'!M50,$B$1),"")</f>
        <v/>
      </c>
      <c r="N51" s="17" t="str">
        <f>'Gene Table'!D50</f>
        <v>NM_000618</v>
      </c>
      <c r="O51" s="16" t="s">
        <v>197</v>
      </c>
      <c r="P51" s="17" t="str">
        <f>IF(SUM('Control Sample Data'!D$3:D$98)&gt;10,IF(AND(ISNUMBER('Control Sample Data'!D50),'Control Sample Data'!D50&lt;$B$1,'Control Sample Data'!D50&gt;0),'Control Sample Data'!D50,$B$1),"")</f>
        <v/>
      </c>
      <c r="Q51" s="17" t="str">
        <f>IF(SUM('Control Sample Data'!E$3:E$98)&gt;10,IF(AND(ISNUMBER('Control Sample Data'!E50),'Control Sample Data'!E50&lt;$B$1,'Control Sample Data'!E50&gt;0),'Control Sample Data'!E50,$B$1),"")</f>
        <v/>
      </c>
      <c r="R51" s="17" t="str">
        <f>IF(SUM('Control Sample Data'!F$3:F$98)&gt;10,IF(AND(ISNUMBER('Control Sample Data'!F50),'Control Sample Data'!F50&lt;$B$1,'Control Sample Data'!F50&gt;0),'Control Sample Data'!F50,$B$1),"")</f>
        <v/>
      </c>
      <c r="S51" s="17" t="str">
        <f>IF(SUM('Control Sample Data'!G$3:G$98)&gt;10,IF(AND(ISNUMBER('Control Sample Data'!G50),'Control Sample Data'!G50&lt;$B$1,'Control Sample Data'!G50&gt;0),'Control Sample Data'!G50,$B$1),"")</f>
        <v/>
      </c>
      <c r="T51" s="17" t="str">
        <f>IF(SUM('Control Sample Data'!H$3:H$98)&gt;10,IF(AND(ISNUMBER('Control Sample Data'!H50),'Control Sample Data'!H50&lt;$B$1,'Control Sample Data'!H50&gt;0),'Control Sample Data'!H50,$B$1),"")</f>
        <v/>
      </c>
      <c r="U51" s="17" t="str">
        <f>IF(SUM('Control Sample Data'!I$3:I$98)&gt;10,IF(AND(ISNUMBER('Control Sample Data'!I50),'Control Sample Data'!I50&lt;$B$1,'Control Sample Data'!I50&gt;0),'Control Sample Data'!I50,$B$1),"")</f>
        <v/>
      </c>
      <c r="V51" s="17" t="str">
        <f>IF(SUM('Control Sample Data'!J$3:J$98)&gt;10,IF(AND(ISNUMBER('Control Sample Data'!J50),'Control Sample Data'!J50&lt;$B$1,'Control Sample Data'!J50&gt;0),'Control Sample Data'!J50,$B$1),"")</f>
        <v/>
      </c>
      <c r="W51" s="17" t="str">
        <f>IF(SUM('Control Sample Data'!K$3:K$98)&gt;10,IF(AND(ISNUMBER('Control Sample Data'!K50),'Control Sample Data'!K50&lt;$B$1,'Control Sample Data'!K50&gt;0),'Control Sample Data'!K50,$B$1),"")</f>
        <v/>
      </c>
      <c r="X51" s="17" t="str">
        <f>IF(SUM('Control Sample Data'!L$3:L$98)&gt;10,IF(AND(ISNUMBER('Control Sample Data'!L50),'Control Sample Data'!L50&lt;$B$1,'Control Sample Data'!L50&gt;0),'Control Sample Data'!L50,$B$1),"")</f>
        <v/>
      </c>
      <c r="Y51" s="17"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8"/>
      <c r="B52" s="16" t="str">
        <f>IF('Gene Table'!D51="","",'Gene Table'!D51)</f>
        <v>NM_001641</v>
      </c>
      <c r="C52" s="16" t="s">
        <v>201</v>
      </c>
      <c r="D52" s="17" t="str">
        <f>IF(SUM('Test Sample Data'!D$3:D$98)&gt;10,IF(AND(ISNUMBER('Test Sample Data'!D51),'Test Sample Data'!D51&lt;$B$1,'Test Sample Data'!D51&gt;0),'Test Sample Data'!D51,$B$1),"")</f>
        <v/>
      </c>
      <c r="E52" s="17" t="str">
        <f>IF(SUM('Test Sample Data'!E$3:E$98)&gt;10,IF(AND(ISNUMBER('Test Sample Data'!E51),'Test Sample Data'!E51&lt;$B$1,'Test Sample Data'!E51&gt;0),'Test Sample Data'!E51,$B$1),"")</f>
        <v/>
      </c>
      <c r="F52" s="17" t="str">
        <f>IF(SUM('Test Sample Data'!F$3:F$98)&gt;10,IF(AND(ISNUMBER('Test Sample Data'!F51),'Test Sample Data'!F51&lt;$B$1,'Test Sample Data'!F51&gt;0),'Test Sample Data'!F51,$B$1),"")</f>
        <v/>
      </c>
      <c r="G52" s="17" t="str">
        <f>IF(SUM('Test Sample Data'!G$3:G$98)&gt;10,IF(AND(ISNUMBER('Test Sample Data'!G51),'Test Sample Data'!G51&lt;$B$1,'Test Sample Data'!G51&gt;0),'Test Sample Data'!G51,$B$1),"")</f>
        <v/>
      </c>
      <c r="H52" s="17" t="str">
        <f>IF(SUM('Test Sample Data'!H$3:H$98)&gt;10,IF(AND(ISNUMBER('Test Sample Data'!H51),'Test Sample Data'!H51&lt;$B$1,'Test Sample Data'!H51&gt;0),'Test Sample Data'!H51,$B$1),"")</f>
        <v/>
      </c>
      <c r="I52" s="17" t="str">
        <f>IF(SUM('Test Sample Data'!I$3:I$98)&gt;10,IF(AND(ISNUMBER('Test Sample Data'!I51),'Test Sample Data'!I51&lt;$B$1,'Test Sample Data'!I51&gt;0),'Test Sample Data'!I51,$B$1),"")</f>
        <v/>
      </c>
      <c r="J52" s="17" t="str">
        <f>IF(SUM('Test Sample Data'!J$3:J$98)&gt;10,IF(AND(ISNUMBER('Test Sample Data'!J51),'Test Sample Data'!J51&lt;$B$1,'Test Sample Data'!J51&gt;0),'Test Sample Data'!J51,$B$1),"")</f>
        <v/>
      </c>
      <c r="K52" s="17" t="str">
        <f>IF(SUM('Test Sample Data'!K$3:K$98)&gt;10,IF(AND(ISNUMBER('Test Sample Data'!K51),'Test Sample Data'!K51&lt;$B$1,'Test Sample Data'!K51&gt;0),'Test Sample Data'!K51,$B$1),"")</f>
        <v/>
      </c>
      <c r="L52" s="17" t="str">
        <f>IF(SUM('Test Sample Data'!L$3:L$98)&gt;10,IF(AND(ISNUMBER('Test Sample Data'!L51),'Test Sample Data'!L51&lt;$B$1,'Test Sample Data'!L51&gt;0),'Test Sample Data'!L51,$B$1),"")</f>
        <v/>
      </c>
      <c r="M52" s="17" t="str">
        <f>IF(SUM('Test Sample Data'!M$3:M$98)&gt;10,IF(AND(ISNUMBER('Test Sample Data'!M51),'Test Sample Data'!M51&lt;$B$1,'Test Sample Data'!M51&gt;0),'Test Sample Data'!M51,$B$1),"")</f>
        <v/>
      </c>
      <c r="N52" s="17" t="str">
        <f>'Gene Table'!D51</f>
        <v>NM_001641</v>
      </c>
      <c r="O52" s="16" t="s">
        <v>201</v>
      </c>
      <c r="P52" s="17" t="str">
        <f>IF(SUM('Control Sample Data'!D$3:D$98)&gt;10,IF(AND(ISNUMBER('Control Sample Data'!D51),'Control Sample Data'!D51&lt;$B$1,'Control Sample Data'!D51&gt;0),'Control Sample Data'!D51,$B$1),"")</f>
        <v/>
      </c>
      <c r="Q52" s="17" t="str">
        <f>IF(SUM('Control Sample Data'!E$3:E$98)&gt;10,IF(AND(ISNUMBER('Control Sample Data'!E51),'Control Sample Data'!E51&lt;$B$1,'Control Sample Data'!E51&gt;0),'Control Sample Data'!E51,$B$1),"")</f>
        <v/>
      </c>
      <c r="R52" s="17" t="str">
        <f>IF(SUM('Control Sample Data'!F$3:F$98)&gt;10,IF(AND(ISNUMBER('Control Sample Data'!F51),'Control Sample Data'!F51&lt;$B$1,'Control Sample Data'!F51&gt;0),'Control Sample Data'!F51,$B$1),"")</f>
        <v/>
      </c>
      <c r="S52" s="17" t="str">
        <f>IF(SUM('Control Sample Data'!G$3:G$98)&gt;10,IF(AND(ISNUMBER('Control Sample Data'!G51),'Control Sample Data'!G51&lt;$B$1,'Control Sample Data'!G51&gt;0),'Control Sample Data'!G51,$B$1),"")</f>
        <v/>
      </c>
      <c r="T52" s="17" t="str">
        <f>IF(SUM('Control Sample Data'!H$3:H$98)&gt;10,IF(AND(ISNUMBER('Control Sample Data'!H51),'Control Sample Data'!H51&lt;$B$1,'Control Sample Data'!H51&gt;0),'Control Sample Data'!H51,$B$1),"")</f>
        <v/>
      </c>
      <c r="U52" s="17" t="str">
        <f>IF(SUM('Control Sample Data'!I$3:I$98)&gt;10,IF(AND(ISNUMBER('Control Sample Data'!I51),'Control Sample Data'!I51&lt;$B$1,'Control Sample Data'!I51&gt;0),'Control Sample Data'!I51,$B$1),"")</f>
        <v/>
      </c>
      <c r="V52" s="17" t="str">
        <f>IF(SUM('Control Sample Data'!J$3:J$98)&gt;10,IF(AND(ISNUMBER('Control Sample Data'!J51),'Control Sample Data'!J51&lt;$B$1,'Control Sample Data'!J51&gt;0),'Control Sample Data'!J51,$B$1),"")</f>
        <v/>
      </c>
      <c r="W52" s="17" t="str">
        <f>IF(SUM('Control Sample Data'!K$3:K$98)&gt;10,IF(AND(ISNUMBER('Control Sample Data'!K51),'Control Sample Data'!K51&lt;$B$1,'Control Sample Data'!K51&gt;0),'Control Sample Data'!K51,$B$1),"")</f>
        <v/>
      </c>
      <c r="X52" s="17" t="str">
        <f>IF(SUM('Control Sample Data'!L$3:L$98)&gt;10,IF(AND(ISNUMBER('Control Sample Data'!L51),'Control Sample Data'!L51&lt;$B$1,'Control Sample Data'!L51&gt;0),'Control Sample Data'!L51,$B$1),"")</f>
        <v/>
      </c>
      <c r="Y52" s="17"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8"/>
      <c r="B53" s="16" t="str">
        <f>IF('Gene Table'!D52="","",'Gene Table'!D52)</f>
        <v>NM_016081</v>
      </c>
      <c r="C53" s="16" t="s">
        <v>205</v>
      </c>
      <c r="D53" s="17" t="str">
        <f>IF(SUM('Test Sample Data'!D$3:D$98)&gt;10,IF(AND(ISNUMBER('Test Sample Data'!D52),'Test Sample Data'!D52&lt;$B$1,'Test Sample Data'!D52&gt;0),'Test Sample Data'!D52,$B$1),"")</f>
        <v/>
      </c>
      <c r="E53" s="17" t="str">
        <f>IF(SUM('Test Sample Data'!E$3:E$98)&gt;10,IF(AND(ISNUMBER('Test Sample Data'!E52),'Test Sample Data'!E52&lt;$B$1,'Test Sample Data'!E52&gt;0),'Test Sample Data'!E52,$B$1),"")</f>
        <v/>
      </c>
      <c r="F53" s="17" t="str">
        <f>IF(SUM('Test Sample Data'!F$3:F$98)&gt;10,IF(AND(ISNUMBER('Test Sample Data'!F52),'Test Sample Data'!F52&lt;$B$1,'Test Sample Data'!F52&gt;0),'Test Sample Data'!F52,$B$1),"")</f>
        <v/>
      </c>
      <c r="G53" s="17" t="str">
        <f>IF(SUM('Test Sample Data'!G$3:G$98)&gt;10,IF(AND(ISNUMBER('Test Sample Data'!G52),'Test Sample Data'!G52&lt;$B$1,'Test Sample Data'!G52&gt;0),'Test Sample Data'!G52,$B$1),"")</f>
        <v/>
      </c>
      <c r="H53" s="17" t="str">
        <f>IF(SUM('Test Sample Data'!H$3:H$98)&gt;10,IF(AND(ISNUMBER('Test Sample Data'!H52),'Test Sample Data'!H52&lt;$B$1,'Test Sample Data'!H52&gt;0),'Test Sample Data'!H52,$B$1),"")</f>
        <v/>
      </c>
      <c r="I53" s="17" t="str">
        <f>IF(SUM('Test Sample Data'!I$3:I$98)&gt;10,IF(AND(ISNUMBER('Test Sample Data'!I52),'Test Sample Data'!I52&lt;$B$1,'Test Sample Data'!I52&gt;0),'Test Sample Data'!I52,$B$1),"")</f>
        <v/>
      </c>
      <c r="J53" s="17" t="str">
        <f>IF(SUM('Test Sample Data'!J$3:J$98)&gt;10,IF(AND(ISNUMBER('Test Sample Data'!J52),'Test Sample Data'!J52&lt;$B$1,'Test Sample Data'!J52&gt;0),'Test Sample Data'!J52,$B$1),"")</f>
        <v/>
      </c>
      <c r="K53" s="17" t="str">
        <f>IF(SUM('Test Sample Data'!K$3:K$98)&gt;10,IF(AND(ISNUMBER('Test Sample Data'!K52),'Test Sample Data'!K52&lt;$B$1,'Test Sample Data'!K52&gt;0),'Test Sample Data'!K52,$B$1),"")</f>
        <v/>
      </c>
      <c r="L53" s="17" t="str">
        <f>IF(SUM('Test Sample Data'!L$3:L$98)&gt;10,IF(AND(ISNUMBER('Test Sample Data'!L52),'Test Sample Data'!L52&lt;$B$1,'Test Sample Data'!L52&gt;0),'Test Sample Data'!L52,$B$1),"")</f>
        <v/>
      </c>
      <c r="M53" s="17" t="str">
        <f>IF(SUM('Test Sample Data'!M$3:M$98)&gt;10,IF(AND(ISNUMBER('Test Sample Data'!M52),'Test Sample Data'!M52&lt;$B$1,'Test Sample Data'!M52&gt;0),'Test Sample Data'!M52,$B$1),"")</f>
        <v/>
      </c>
      <c r="N53" s="17" t="str">
        <f>'Gene Table'!D52</f>
        <v>NM_016081</v>
      </c>
      <c r="O53" s="16" t="s">
        <v>205</v>
      </c>
      <c r="P53" s="17" t="str">
        <f>IF(SUM('Control Sample Data'!D$3:D$98)&gt;10,IF(AND(ISNUMBER('Control Sample Data'!D52),'Control Sample Data'!D52&lt;$B$1,'Control Sample Data'!D52&gt;0),'Control Sample Data'!D52,$B$1),"")</f>
        <v/>
      </c>
      <c r="Q53" s="17" t="str">
        <f>IF(SUM('Control Sample Data'!E$3:E$98)&gt;10,IF(AND(ISNUMBER('Control Sample Data'!E52),'Control Sample Data'!E52&lt;$B$1,'Control Sample Data'!E52&gt;0),'Control Sample Data'!E52,$B$1),"")</f>
        <v/>
      </c>
      <c r="R53" s="17" t="str">
        <f>IF(SUM('Control Sample Data'!F$3:F$98)&gt;10,IF(AND(ISNUMBER('Control Sample Data'!F52),'Control Sample Data'!F52&lt;$B$1,'Control Sample Data'!F52&gt;0),'Control Sample Data'!F52,$B$1),"")</f>
        <v/>
      </c>
      <c r="S53" s="17" t="str">
        <f>IF(SUM('Control Sample Data'!G$3:G$98)&gt;10,IF(AND(ISNUMBER('Control Sample Data'!G52),'Control Sample Data'!G52&lt;$B$1,'Control Sample Data'!G52&gt;0),'Control Sample Data'!G52,$B$1),"")</f>
        <v/>
      </c>
      <c r="T53" s="17" t="str">
        <f>IF(SUM('Control Sample Data'!H$3:H$98)&gt;10,IF(AND(ISNUMBER('Control Sample Data'!H52),'Control Sample Data'!H52&lt;$B$1,'Control Sample Data'!H52&gt;0),'Control Sample Data'!H52,$B$1),"")</f>
        <v/>
      </c>
      <c r="U53" s="17" t="str">
        <f>IF(SUM('Control Sample Data'!I$3:I$98)&gt;10,IF(AND(ISNUMBER('Control Sample Data'!I52),'Control Sample Data'!I52&lt;$B$1,'Control Sample Data'!I52&gt;0),'Control Sample Data'!I52,$B$1),"")</f>
        <v/>
      </c>
      <c r="V53" s="17" t="str">
        <f>IF(SUM('Control Sample Data'!J$3:J$98)&gt;10,IF(AND(ISNUMBER('Control Sample Data'!J52),'Control Sample Data'!J52&lt;$B$1,'Control Sample Data'!J52&gt;0),'Control Sample Data'!J52,$B$1),"")</f>
        <v/>
      </c>
      <c r="W53" s="17" t="str">
        <f>IF(SUM('Control Sample Data'!K$3:K$98)&gt;10,IF(AND(ISNUMBER('Control Sample Data'!K52),'Control Sample Data'!K52&lt;$B$1,'Control Sample Data'!K52&gt;0),'Control Sample Data'!K52,$B$1),"")</f>
        <v/>
      </c>
      <c r="X53" s="17" t="str">
        <f>IF(SUM('Control Sample Data'!L$3:L$98)&gt;10,IF(AND(ISNUMBER('Control Sample Data'!L52),'Control Sample Data'!L52&lt;$B$1,'Control Sample Data'!L52&gt;0),'Control Sample Data'!L52,$B$1),"")</f>
        <v/>
      </c>
      <c r="Y53" s="17"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8"/>
      <c r="B54" s="16" t="str">
        <f>IF('Gene Table'!D53="","",'Gene Table'!D53)</f>
        <v>NM_000136</v>
      </c>
      <c r="C54" s="16" t="s">
        <v>209</v>
      </c>
      <c r="D54" s="17" t="str">
        <f>IF(SUM('Test Sample Data'!D$3:D$98)&gt;10,IF(AND(ISNUMBER('Test Sample Data'!D53),'Test Sample Data'!D53&lt;$B$1,'Test Sample Data'!D53&gt;0),'Test Sample Data'!D53,$B$1),"")</f>
        <v/>
      </c>
      <c r="E54" s="17" t="str">
        <f>IF(SUM('Test Sample Data'!E$3:E$98)&gt;10,IF(AND(ISNUMBER('Test Sample Data'!E53),'Test Sample Data'!E53&lt;$B$1,'Test Sample Data'!E53&gt;0),'Test Sample Data'!E53,$B$1),"")</f>
        <v/>
      </c>
      <c r="F54" s="17" t="str">
        <f>IF(SUM('Test Sample Data'!F$3:F$98)&gt;10,IF(AND(ISNUMBER('Test Sample Data'!F53),'Test Sample Data'!F53&lt;$B$1,'Test Sample Data'!F53&gt;0),'Test Sample Data'!F53,$B$1),"")</f>
        <v/>
      </c>
      <c r="G54" s="17" t="str">
        <f>IF(SUM('Test Sample Data'!G$3:G$98)&gt;10,IF(AND(ISNUMBER('Test Sample Data'!G53),'Test Sample Data'!G53&lt;$B$1,'Test Sample Data'!G53&gt;0),'Test Sample Data'!G53,$B$1),"")</f>
        <v/>
      </c>
      <c r="H54" s="17" t="str">
        <f>IF(SUM('Test Sample Data'!H$3:H$98)&gt;10,IF(AND(ISNUMBER('Test Sample Data'!H53),'Test Sample Data'!H53&lt;$B$1,'Test Sample Data'!H53&gt;0),'Test Sample Data'!H53,$B$1),"")</f>
        <v/>
      </c>
      <c r="I54" s="17" t="str">
        <f>IF(SUM('Test Sample Data'!I$3:I$98)&gt;10,IF(AND(ISNUMBER('Test Sample Data'!I53),'Test Sample Data'!I53&lt;$B$1,'Test Sample Data'!I53&gt;0),'Test Sample Data'!I53,$B$1),"")</f>
        <v/>
      </c>
      <c r="J54" s="17" t="str">
        <f>IF(SUM('Test Sample Data'!J$3:J$98)&gt;10,IF(AND(ISNUMBER('Test Sample Data'!J53),'Test Sample Data'!J53&lt;$B$1,'Test Sample Data'!J53&gt;0),'Test Sample Data'!J53,$B$1),"")</f>
        <v/>
      </c>
      <c r="K54" s="17" t="str">
        <f>IF(SUM('Test Sample Data'!K$3:K$98)&gt;10,IF(AND(ISNUMBER('Test Sample Data'!K53),'Test Sample Data'!K53&lt;$B$1,'Test Sample Data'!K53&gt;0),'Test Sample Data'!K53,$B$1),"")</f>
        <v/>
      </c>
      <c r="L54" s="17" t="str">
        <f>IF(SUM('Test Sample Data'!L$3:L$98)&gt;10,IF(AND(ISNUMBER('Test Sample Data'!L53),'Test Sample Data'!L53&lt;$B$1,'Test Sample Data'!L53&gt;0),'Test Sample Data'!L53,$B$1),"")</f>
        <v/>
      </c>
      <c r="M54" s="17" t="str">
        <f>IF(SUM('Test Sample Data'!M$3:M$98)&gt;10,IF(AND(ISNUMBER('Test Sample Data'!M53),'Test Sample Data'!M53&lt;$B$1,'Test Sample Data'!M53&gt;0),'Test Sample Data'!M53,$B$1),"")</f>
        <v/>
      </c>
      <c r="N54" s="17" t="str">
        <f>'Gene Table'!D53</f>
        <v>NM_000136</v>
      </c>
      <c r="O54" s="16" t="s">
        <v>209</v>
      </c>
      <c r="P54" s="17" t="str">
        <f>IF(SUM('Control Sample Data'!D$3:D$98)&gt;10,IF(AND(ISNUMBER('Control Sample Data'!D53),'Control Sample Data'!D53&lt;$B$1,'Control Sample Data'!D53&gt;0),'Control Sample Data'!D53,$B$1),"")</f>
        <v/>
      </c>
      <c r="Q54" s="17" t="str">
        <f>IF(SUM('Control Sample Data'!E$3:E$98)&gt;10,IF(AND(ISNUMBER('Control Sample Data'!E53),'Control Sample Data'!E53&lt;$B$1,'Control Sample Data'!E53&gt;0),'Control Sample Data'!E53,$B$1),"")</f>
        <v/>
      </c>
      <c r="R54" s="17" t="str">
        <f>IF(SUM('Control Sample Data'!F$3:F$98)&gt;10,IF(AND(ISNUMBER('Control Sample Data'!F53),'Control Sample Data'!F53&lt;$B$1,'Control Sample Data'!F53&gt;0),'Control Sample Data'!F53,$B$1),"")</f>
        <v/>
      </c>
      <c r="S54" s="17" t="str">
        <f>IF(SUM('Control Sample Data'!G$3:G$98)&gt;10,IF(AND(ISNUMBER('Control Sample Data'!G53),'Control Sample Data'!G53&lt;$B$1,'Control Sample Data'!G53&gt;0),'Control Sample Data'!G53,$B$1),"")</f>
        <v/>
      </c>
      <c r="T54" s="17" t="str">
        <f>IF(SUM('Control Sample Data'!H$3:H$98)&gt;10,IF(AND(ISNUMBER('Control Sample Data'!H53),'Control Sample Data'!H53&lt;$B$1,'Control Sample Data'!H53&gt;0),'Control Sample Data'!H53,$B$1),"")</f>
        <v/>
      </c>
      <c r="U54" s="17" t="str">
        <f>IF(SUM('Control Sample Data'!I$3:I$98)&gt;10,IF(AND(ISNUMBER('Control Sample Data'!I53),'Control Sample Data'!I53&lt;$B$1,'Control Sample Data'!I53&gt;0),'Control Sample Data'!I53,$B$1),"")</f>
        <v/>
      </c>
      <c r="V54" s="17" t="str">
        <f>IF(SUM('Control Sample Data'!J$3:J$98)&gt;10,IF(AND(ISNUMBER('Control Sample Data'!J53),'Control Sample Data'!J53&lt;$B$1,'Control Sample Data'!J53&gt;0),'Control Sample Data'!J53,$B$1),"")</f>
        <v/>
      </c>
      <c r="W54" s="17" t="str">
        <f>IF(SUM('Control Sample Data'!K$3:K$98)&gt;10,IF(AND(ISNUMBER('Control Sample Data'!K53),'Control Sample Data'!K53&lt;$B$1,'Control Sample Data'!K53&gt;0),'Control Sample Data'!K53,$B$1),"")</f>
        <v/>
      </c>
      <c r="X54" s="17" t="str">
        <f>IF(SUM('Control Sample Data'!L$3:L$98)&gt;10,IF(AND(ISNUMBER('Control Sample Data'!L53),'Control Sample Data'!L53&lt;$B$1,'Control Sample Data'!L53&gt;0),'Control Sample Data'!L53,$B$1),"")</f>
        <v/>
      </c>
      <c r="Y54" s="17"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8"/>
      <c r="B55" s="16" t="str">
        <f>IF('Gene Table'!D54="","",'Gene Table'!D54)</f>
        <v>NM_001012732</v>
      </c>
      <c r="C55" s="16" t="s">
        <v>213</v>
      </c>
      <c r="D55" s="17" t="str">
        <f>IF(SUM('Test Sample Data'!D$3:D$98)&gt;10,IF(AND(ISNUMBER('Test Sample Data'!D54),'Test Sample Data'!D54&lt;$B$1,'Test Sample Data'!D54&gt;0),'Test Sample Data'!D54,$B$1),"")</f>
        <v/>
      </c>
      <c r="E55" s="17" t="str">
        <f>IF(SUM('Test Sample Data'!E$3:E$98)&gt;10,IF(AND(ISNUMBER('Test Sample Data'!E54),'Test Sample Data'!E54&lt;$B$1,'Test Sample Data'!E54&gt;0),'Test Sample Data'!E54,$B$1),"")</f>
        <v/>
      </c>
      <c r="F55" s="17" t="str">
        <f>IF(SUM('Test Sample Data'!F$3:F$98)&gt;10,IF(AND(ISNUMBER('Test Sample Data'!F54),'Test Sample Data'!F54&lt;$B$1,'Test Sample Data'!F54&gt;0),'Test Sample Data'!F54,$B$1),"")</f>
        <v/>
      </c>
      <c r="G55" s="17" t="str">
        <f>IF(SUM('Test Sample Data'!G$3:G$98)&gt;10,IF(AND(ISNUMBER('Test Sample Data'!G54),'Test Sample Data'!G54&lt;$B$1,'Test Sample Data'!G54&gt;0),'Test Sample Data'!G54,$B$1),"")</f>
        <v/>
      </c>
      <c r="H55" s="17" t="str">
        <f>IF(SUM('Test Sample Data'!H$3:H$98)&gt;10,IF(AND(ISNUMBER('Test Sample Data'!H54),'Test Sample Data'!H54&lt;$B$1,'Test Sample Data'!H54&gt;0),'Test Sample Data'!H54,$B$1),"")</f>
        <v/>
      </c>
      <c r="I55" s="17" t="str">
        <f>IF(SUM('Test Sample Data'!I$3:I$98)&gt;10,IF(AND(ISNUMBER('Test Sample Data'!I54),'Test Sample Data'!I54&lt;$B$1,'Test Sample Data'!I54&gt;0),'Test Sample Data'!I54,$B$1),"")</f>
        <v/>
      </c>
      <c r="J55" s="17" t="str">
        <f>IF(SUM('Test Sample Data'!J$3:J$98)&gt;10,IF(AND(ISNUMBER('Test Sample Data'!J54),'Test Sample Data'!J54&lt;$B$1,'Test Sample Data'!J54&gt;0),'Test Sample Data'!J54,$B$1),"")</f>
        <v/>
      </c>
      <c r="K55" s="17" t="str">
        <f>IF(SUM('Test Sample Data'!K$3:K$98)&gt;10,IF(AND(ISNUMBER('Test Sample Data'!K54),'Test Sample Data'!K54&lt;$B$1,'Test Sample Data'!K54&gt;0),'Test Sample Data'!K54,$B$1),"")</f>
        <v/>
      </c>
      <c r="L55" s="17" t="str">
        <f>IF(SUM('Test Sample Data'!L$3:L$98)&gt;10,IF(AND(ISNUMBER('Test Sample Data'!L54),'Test Sample Data'!L54&lt;$B$1,'Test Sample Data'!L54&gt;0),'Test Sample Data'!L54,$B$1),"")</f>
        <v/>
      </c>
      <c r="M55" s="17" t="str">
        <f>IF(SUM('Test Sample Data'!M$3:M$98)&gt;10,IF(AND(ISNUMBER('Test Sample Data'!M54),'Test Sample Data'!M54&lt;$B$1,'Test Sample Data'!M54&gt;0),'Test Sample Data'!M54,$B$1),"")</f>
        <v/>
      </c>
      <c r="N55" s="17" t="str">
        <f>'Gene Table'!D54</f>
        <v>NM_001012732</v>
      </c>
      <c r="O55" s="16" t="s">
        <v>213</v>
      </c>
      <c r="P55" s="17" t="str">
        <f>IF(SUM('Control Sample Data'!D$3:D$98)&gt;10,IF(AND(ISNUMBER('Control Sample Data'!D54),'Control Sample Data'!D54&lt;$B$1,'Control Sample Data'!D54&gt;0),'Control Sample Data'!D54,$B$1),"")</f>
        <v/>
      </c>
      <c r="Q55" s="17" t="str">
        <f>IF(SUM('Control Sample Data'!E$3:E$98)&gt;10,IF(AND(ISNUMBER('Control Sample Data'!E54),'Control Sample Data'!E54&lt;$B$1,'Control Sample Data'!E54&gt;0),'Control Sample Data'!E54,$B$1),"")</f>
        <v/>
      </c>
      <c r="R55" s="17" t="str">
        <f>IF(SUM('Control Sample Data'!F$3:F$98)&gt;10,IF(AND(ISNUMBER('Control Sample Data'!F54),'Control Sample Data'!F54&lt;$B$1,'Control Sample Data'!F54&gt;0),'Control Sample Data'!F54,$B$1),"")</f>
        <v/>
      </c>
      <c r="S55" s="17" t="str">
        <f>IF(SUM('Control Sample Data'!G$3:G$98)&gt;10,IF(AND(ISNUMBER('Control Sample Data'!G54),'Control Sample Data'!G54&lt;$B$1,'Control Sample Data'!G54&gt;0),'Control Sample Data'!G54,$B$1),"")</f>
        <v/>
      </c>
      <c r="T55" s="17" t="str">
        <f>IF(SUM('Control Sample Data'!H$3:H$98)&gt;10,IF(AND(ISNUMBER('Control Sample Data'!H54),'Control Sample Data'!H54&lt;$B$1,'Control Sample Data'!H54&gt;0),'Control Sample Data'!H54,$B$1),"")</f>
        <v/>
      </c>
      <c r="U55" s="17" t="str">
        <f>IF(SUM('Control Sample Data'!I$3:I$98)&gt;10,IF(AND(ISNUMBER('Control Sample Data'!I54),'Control Sample Data'!I54&lt;$B$1,'Control Sample Data'!I54&gt;0),'Control Sample Data'!I54,$B$1),"")</f>
        <v/>
      </c>
      <c r="V55" s="17" t="str">
        <f>IF(SUM('Control Sample Data'!J$3:J$98)&gt;10,IF(AND(ISNUMBER('Control Sample Data'!J54),'Control Sample Data'!J54&lt;$B$1,'Control Sample Data'!J54&gt;0),'Control Sample Data'!J54,$B$1),"")</f>
        <v/>
      </c>
      <c r="W55" s="17" t="str">
        <f>IF(SUM('Control Sample Data'!K$3:K$98)&gt;10,IF(AND(ISNUMBER('Control Sample Data'!K54),'Control Sample Data'!K54&lt;$B$1,'Control Sample Data'!K54&gt;0),'Control Sample Data'!K54,$B$1),"")</f>
        <v/>
      </c>
      <c r="X55" s="17" t="str">
        <f>IF(SUM('Control Sample Data'!L$3:L$98)&gt;10,IF(AND(ISNUMBER('Control Sample Data'!L54),'Control Sample Data'!L54&lt;$B$1,'Control Sample Data'!L54&gt;0),'Control Sample Data'!L54,$B$1),"")</f>
        <v/>
      </c>
      <c r="Y55" s="17"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8"/>
      <c r="B56" s="16" t="str">
        <f>IF('Gene Table'!D55="","",'Gene Table'!D55)</f>
        <v>NM_000788</v>
      </c>
      <c r="C56" s="16" t="s">
        <v>217</v>
      </c>
      <c r="D56" s="17" t="str">
        <f>IF(SUM('Test Sample Data'!D$3:D$98)&gt;10,IF(AND(ISNUMBER('Test Sample Data'!D55),'Test Sample Data'!D55&lt;$B$1,'Test Sample Data'!D55&gt;0),'Test Sample Data'!D55,$B$1),"")</f>
        <v/>
      </c>
      <c r="E56" s="17" t="str">
        <f>IF(SUM('Test Sample Data'!E$3:E$98)&gt;10,IF(AND(ISNUMBER('Test Sample Data'!E55),'Test Sample Data'!E55&lt;$B$1,'Test Sample Data'!E55&gt;0),'Test Sample Data'!E55,$B$1),"")</f>
        <v/>
      </c>
      <c r="F56" s="17" t="str">
        <f>IF(SUM('Test Sample Data'!F$3:F$98)&gt;10,IF(AND(ISNUMBER('Test Sample Data'!F55),'Test Sample Data'!F55&lt;$B$1,'Test Sample Data'!F55&gt;0),'Test Sample Data'!F55,$B$1),"")</f>
        <v/>
      </c>
      <c r="G56" s="17" t="str">
        <f>IF(SUM('Test Sample Data'!G$3:G$98)&gt;10,IF(AND(ISNUMBER('Test Sample Data'!G55),'Test Sample Data'!G55&lt;$B$1,'Test Sample Data'!G55&gt;0),'Test Sample Data'!G55,$B$1),"")</f>
        <v/>
      </c>
      <c r="H56" s="17" t="str">
        <f>IF(SUM('Test Sample Data'!H$3:H$98)&gt;10,IF(AND(ISNUMBER('Test Sample Data'!H55),'Test Sample Data'!H55&lt;$B$1,'Test Sample Data'!H55&gt;0),'Test Sample Data'!H55,$B$1),"")</f>
        <v/>
      </c>
      <c r="I56" s="17" t="str">
        <f>IF(SUM('Test Sample Data'!I$3:I$98)&gt;10,IF(AND(ISNUMBER('Test Sample Data'!I55),'Test Sample Data'!I55&lt;$B$1,'Test Sample Data'!I55&gt;0),'Test Sample Data'!I55,$B$1),"")</f>
        <v/>
      </c>
      <c r="J56" s="17" t="str">
        <f>IF(SUM('Test Sample Data'!J$3:J$98)&gt;10,IF(AND(ISNUMBER('Test Sample Data'!J55),'Test Sample Data'!J55&lt;$B$1,'Test Sample Data'!J55&gt;0),'Test Sample Data'!J55,$B$1),"")</f>
        <v/>
      </c>
      <c r="K56" s="17" t="str">
        <f>IF(SUM('Test Sample Data'!K$3:K$98)&gt;10,IF(AND(ISNUMBER('Test Sample Data'!K55),'Test Sample Data'!K55&lt;$B$1,'Test Sample Data'!K55&gt;0),'Test Sample Data'!K55,$B$1),"")</f>
        <v/>
      </c>
      <c r="L56" s="17" t="str">
        <f>IF(SUM('Test Sample Data'!L$3:L$98)&gt;10,IF(AND(ISNUMBER('Test Sample Data'!L55),'Test Sample Data'!L55&lt;$B$1,'Test Sample Data'!L55&gt;0),'Test Sample Data'!L55,$B$1),"")</f>
        <v/>
      </c>
      <c r="M56" s="17" t="str">
        <f>IF(SUM('Test Sample Data'!M$3:M$98)&gt;10,IF(AND(ISNUMBER('Test Sample Data'!M55),'Test Sample Data'!M55&lt;$B$1,'Test Sample Data'!M55&gt;0),'Test Sample Data'!M55,$B$1),"")</f>
        <v/>
      </c>
      <c r="N56" s="17" t="str">
        <f>'Gene Table'!D55</f>
        <v>NM_000788</v>
      </c>
      <c r="O56" s="16" t="s">
        <v>217</v>
      </c>
      <c r="P56" s="17" t="str">
        <f>IF(SUM('Control Sample Data'!D$3:D$98)&gt;10,IF(AND(ISNUMBER('Control Sample Data'!D55),'Control Sample Data'!D55&lt;$B$1,'Control Sample Data'!D55&gt;0),'Control Sample Data'!D55,$B$1),"")</f>
        <v/>
      </c>
      <c r="Q56" s="17" t="str">
        <f>IF(SUM('Control Sample Data'!E$3:E$98)&gt;10,IF(AND(ISNUMBER('Control Sample Data'!E55),'Control Sample Data'!E55&lt;$B$1,'Control Sample Data'!E55&gt;0),'Control Sample Data'!E55,$B$1),"")</f>
        <v/>
      </c>
      <c r="R56" s="17" t="str">
        <f>IF(SUM('Control Sample Data'!F$3:F$98)&gt;10,IF(AND(ISNUMBER('Control Sample Data'!F55),'Control Sample Data'!F55&lt;$B$1,'Control Sample Data'!F55&gt;0),'Control Sample Data'!F55,$B$1),"")</f>
        <v/>
      </c>
      <c r="S56" s="17" t="str">
        <f>IF(SUM('Control Sample Data'!G$3:G$98)&gt;10,IF(AND(ISNUMBER('Control Sample Data'!G55),'Control Sample Data'!G55&lt;$B$1,'Control Sample Data'!G55&gt;0),'Control Sample Data'!G55,$B$1),"")</f>
        <v/>
      </c>
      <c r="T56" s="17" t="str">
        <f>IF(SUM('Control Sample Data'!H$3:H$98)&gt;10,IF(AND(ISNUMBER('Control Sample Data'!H55),'Control Sample Data'!H55&lt;$B$1,'Control Sample Data'!H55&gt;0),'Control Sample Data'!H55,$B$1),"")</f>
        <v/>
      </c>
      <c r="U56" s="17" t="str">
        <f>IF(SUM('Control Sample Data'!I$3:I$98)&gt;10,IF(AND(ISNUMBER('Control Sample Data'!I55),'Control Sample Data'!I55&lt;$B$1,'Control Sample Data'!I55&gt;0),'Control Sample Data'!I55,$B$1),"")</f>
        <v/>
      </c>
      <c r="V56" s="17" t="str">
        <f>IF(SUM('Control Sample Data'!J$3:J$98)&gt;10,IF(AND(ISNUMBER('Control Sample Data'!J55),'Control Sample Data'!J55&lt;$B$1,'Control Sample Data'!J55&gt;0),'Control Sample Data'!J55,$B$1),"")</f>
        <v/>
      </c>
      <c r="W56" s="17" t="str">
        <f>IF(SUM('Control Sample Data'!K$3:K$98)&gt;10,IF(AND(ISNUMBER('Control Sample Data'!K55),'Control Sample Data'!K55&lt;$B$1,'Control Sample Data'!K55&gt;0),'Control Sample Data'!K55,$B$1),"")</f>
        <v/>
      </c>
      <c r="X56" s="17" t="str">
        <f>IF(SUM('Control Sample Data'!L$3:L$98)&gt;10,IF(AND(ISNUMBER('Control Sample Data'!L55),'Control Sample Data'!L55&lt;$B$1,'Control Sample Data'!L55&gt;0),'Control Sample Data'!L55,$B$1),"")</f>
        <v/>
      </c>
      <c r="Y56" s="17"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8"/>
      <c r="B57" s="16" t="str">
        <f>IF('Gene Table'!D56="","",'Gene Table'!D56)</f>
        <v>NM_000104</v>
      </c>
      <c r="C57" s="16" t="s">
        <v>221</v>
      </c>
      <c r="D57" s="17" t="str">
        <f>IF(SUM('Test Sample Data'!D$3:D$98)&gt;10,IF(AND(ISNUMBER('Test Sample Data'!D56),'Test Sample Data'!D56&lt;$B$1,'Test Sample Data'!D56&gt;0),'Test Sample Data'!D56,$B$1),"")</f>
        <v/>
      </c>
      <c r="E57" s="17" t="str">
        <f>IF(SUM('Test Sample Data'!E$3:E$98)&gt;10,IF(AND(ISNUMBER('Test Sample Data'!E56),'Test Sample Data'!E56&lt;$B$1,'Test Sample Data'!E56&gt;0),'Test Sample Data'!E56,$B$1),"")</f>
        <v/>
      </c>
      <c r="F57" s="17" t="str">
        <f>IF(SUM('Test Sample Data'!F$3:F$98)&gt;10,IF(AND(ISNUMBER('Test Sample Data'!F56),'Test Sample Data'!F56&lt;$B$1,'Test Sample Data'!F56&gt;0),'Test Sample Data'!F56,$B$1),"")</f>
        <v/>
      </c>
      <c r="G57" s="17" t="str">
        <f>IF(SUM('Test Sample Data'!G$3:G$98)&gt;10,IF(AND(ISNUMBER('Test Sample Data'!G56),'Test Sample Data'!G56&lt;$B$1,'Test Sample Data'!G56&gt;0),'Test Sample Data'!G56,$B$1),"")</f>
        <v/>
      </c>
      <c r="H57" s="17" t="str">
        <f>IF(SUM('Test Sample Data'!H$3:H$98)&gt;10,IF(AND(ISNUMBER('Test Sample Data'!H56),'Test Sample Data'!H56&lt;$B$1,'Test Sample Data'!H56&gt;0),'Test Sample Data'!H56,$B$1),"")</f>
        <v/>
      </c>
      <c r="I57" s="17" t="str">
        <f>IF(SUM('Test Sample Data'!I$3:I$98)&gt;10,IF(AND(ISNUMBER('Test Sample Data'!I56),'Test Sample Data'!I56&lt;$B$1,'Test Sample Data'!I56&gt;0),'Test Sample Data'!I56,$B$1),"")</f>
        <v/>
      </c>
      <c r="J57" s="17" t="str">
        <f>IF(SUM('Test Sample Data'!J$3:J$98)&gt;10,IF(AND(ISNUMBER('Test Sample Data'!J56),'Test Sample Data'!J56&lt;$B$1,'Test Sample Data'!J56&gt;0),'Test Sample Data'!J56,$B$1),"")</f>
        <v/>
      </c>
      <c r="K57" s="17" t="str">
        <f>IF(SUM('Test Sample Data'!K$3:K$98)&gt;10,IF(AND(ISNUMBER('Test Sample Data'!K56),'Test Sample Data'!K56&lt;$B$1,'Test Sample Data'!K56&gt;0),'Test Sample Data'!K56,$B$1),"")</f>
        <v/>
      </c>
      <c r="L57" s="17" t="str">
        <f>IF(SUM('Test Sample Data'!L$3:L$98)&gt;10,IF(AND(ISNUMBER('Test Sample Data'!L56),'Test Sample Data'!L56&lt;$B$1,'Test Sample Data'!L56&gt;0),'Test Sample Data'!L56,$B$1),"")</f>
        <v/>
      </c>
      <c r="M57" s="17" t="str">
        <f>IF(SUM('Test Sample Data'!M$3:M$98)&gt;10,IF(AND(ISNUMBER('Test Sample Data'!M56),'Test Sample Data'!M56&lt;$B$1,'Test Sample Data'!M56&gt;0),'Test Sample Data'!M56,$B$1),"")</f>
        <v/>
      </c>
      <c r="N57" s="17" t="str">
        <f>'Gene Table'!D56</f>
        <v>NM_000104</v>
      </c>
      <c r="O57" s="16" t="s">
        <v>221</v>
      </c>
      <c r="P57" s="17" t="str">
        <f>IF(SUM('Control Sample Data'!D$3:D$98)&gt;10,IF(AND(ISNUMBER('Control Sample Data'!D56),'Control Sample Data'!D56&lt;$B$1,'Control Sample Data'!D56&gt;0),'Control Sample Data'!D56,$B$1),"")</f>
        <v/>
      </c>
      <c r="Q57" s="17" t="str">
        <f>IF(SUM('Control Sample Data'!E$3:E$98)&gt;10,IF(AND(ISNUMBER('Control Sample Data'!E56),'Control Sample Data'!E56&lt;$B$1,'Control Sample Data'!E56&gt;0),'Control Sample Data'!E56,$B$1),"")</f>
        <v/>
      </c>
      <c r="R57" s="17" t="str">
        <f>IF(SUM('Control Sample Data'!F$3:F$98)&gt;10,IF(AND(ISNUMBER('Control Sample Data'!F56),'Control Sample Data'!F56&lt;$B$1,'Control Sample Data'!F56&gt;0),'Control Sample Data'!F56,$B$1),"")</f>
        <v/>
      </c>
      <c r="S57" s="17" t="str">
        <f>IF(SUM('Control Sample Data'!G$3:G$98)&gt;10,IF(AND(ISNUMBER('Control Sample Data'!G56),'Control Sample Data'!G56&lt;$B$1,'Control Sample Data'!G56&gt;0),'Control Sample Data'!G56,$B$1),"")</f>
        <v/>
      </c>
      <c r="T57" s="17" t="str">
        <f>IF(SUM('Control Sample Data'!H$3:H$98)&gt;10,IF(AND(ISNUMBER('Control Sample Data'!H56),'Control Sample Data'!H56&lt;$B$1,'Control Sample Data'!H56&gt;0),'Control Sample Data'!H56,$B$1),"")</f>
        <v/>
      </c>
      <c r="U57" s="17" t="str">
        <f>IF(SUM('Control Sample Data'!I$3:I$98)&gt;10,IF(AND(ISNUMBER('Control Sample Data'!I56),'Control Sample Data'!I56&lt;$B$1,'Control Sample Data'!I56&gt;0),'Control Sample Data'!I56,$B$1),"")</f>
        <v/>
      </c>
      <c r="V57" s="17" t="str">
        <f>IF(SUM('Control Sample Data'!J$3:J$98)&gt;10,IF(AND(ISNUMBER('Control Sample Data'!J56),'Control Sample Data'!J56&lt;$B$1,'Control Sample Data'!J56&gt;0),'Control Sample Data'!J56,$B$1),"")</f>
        <v/>
      </c>
      <c r="W57" s="17" t="str">
        <f>IF(SUM('Control Sample Data'!K$3:K$98)&gt;10,IF(AND(ISNUMBER('Control Sample Data'!K56),'Control Sample Data'!K56&lt;$B$1,'Control Sample Data'!K56&gt;0),'Control Sample Data'!K56,$B$1),"")</f>
        <v/>
      </c>
      <c r="X57" s="17" t="str">
        <f>IF(SUM('Control Sample Data'!L$3:L$98)&gt;10,IF(AND(ISNUMBER('Control Sample Data'!L56),'Control Sample Data'!L56&lt;$B$1,'Control Sample Data'!L56&gt;0),'Control Sample Data'!L56,$B$1),"")</f>
        <v/>
      </c>
      <c r="Y57" s="17"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8"/>
      <c r="B58" s="16" t="str">
        <f>IF('Gene Table'!D57="","",'Gene Table'!D57)</f>
        <v>NM_001274</v>
      </c>
      <c r="C58" s="16" t="s">
        <v>225</v>
      </c>
      <c r="D58" s="17" t="str">
        <f>IF(SUM('Test Sample Data'!D$3:D$98)&gt;10,IF(AND(ISNUMBER('Test Sample Data'!D57),'Test Sample Data'!D57&lt;$B$1,'Test Sample Data'!D57&gt;0),'Test Sample Data'!D57,$B$1),"")</f>
        <v/>
      </c>
      <c r="E58" s="17" t="str">
        <f>IF(SUM('Test Sample Data'!E$3:E$98)&gt;10,IF(AND(ISNUMBER('Test Sample Data'!E57),'Test Sample Data'!E57&lt;$B$1,'Test Sample Data'!E57&gt;0),'Test Sample Data'!E57,$B$1),"")</f>
        <v/>
      </c>
      <c r="F58" s="17" t="str">
        <f>IF(SUM('Test Sample Data'!F$3:F$98)&gt;10,IF(AND(ISNUMBER('Test Sample Data'!F57),'Test Sample Data'!F57&lt;$B$1,'Test Sample Data'!F57&gt;0),'Test Sample Data'!F57,$B$1),"")</f>
        <v/>
      </c>
      <c r="G58" s="17" t="str">
        <f>IF(SUM('Test Sample Data'!G$3:G$98)&gt;10,IF(AND(ISNUMBER('Test Sample Data'!G57),'Test Sample Data'!G57&lt;$B$1,'Test Sample Data'!G57&gt;0),'Test Sample Data'!G57,$B$1),"")</f>
        <v/>
      </c>
      <c r="H58" s="17" t="str">
        <f>IF(SUM('Test Sample Data'!H$3:H$98)&gt;10,IF(AND(ISNUMBER('Test Sample Data'!H57),'Test Sample Data'!H57&lt;$B$1,'Test Sample Data'!H57&gt;0),'Test Sample Data'!H57,$B$1),"")</f>
        <v/>
      </c>
      <c r="I58" s="17" t="str">
        <f>IF(SUM('Test Sample Data'!I$3:I$98)&gt;10,IF(AND(ISNUMBER('Test Sample Data'!I57),'Test Sample Data'!I57&lt;$B$1,'Test Sample Data'!I57&gt;0),'Test Sample Data'!I57,$B$1),"")</f>
        <v/>
      </c>
      <c r="J58" s="17" t="str">
        <f>IF(SUM('Test Sample Data'!J$3:J$98)&gt;10,IF(AND(ISNUMBER('Test Sample Data'!J57),'Test Sample Data'!J57&lt;$B$1,'Test Sample Data'!J57&gt;0),'Test Sample Data'!J57,$B$1),"")</f>
        <v/>
      </c>
      <c r="K58" s="17" t="str">
        <f>IF(SUM('Test Sample Data'!K$3:K$98)&gt;10,IF(AND(ISNUMBER('Test Sample Data'!K57),'Test Sample Data'!K57&lt;$B$1,'Test Sample Data'!K57&gt;0),'Test Sample Data'!K57,$B$1),"")</f>
        <v/>
      </c>
      <c r="L58" s="17" t="str">
        <f>IF(SUM('Test Sample Data'!L$3:L$98)&gt;10,IF(AND(ISNUMBER('Test Sample Data'!L57),'Test Sample Data'!L57&lt;$B$1,'Test Sample Data'!L57&gt;0),'Test Sample Data'!L57,$B$1),"")</f>
        <v/>
      </c>
      <c r="M58" s="17" t="str">
        <f>IF(SUM('Test Sample Data'!M$3:M$98)&gt;10,IF(AND(ISNUMBER('Test Sample Data'!M57),'Test Sample Data'!M57&lt;$B$1,'Test Sample Data'!M57&gt;0),'Test Sample Data'!M57,$B$1),"")</f>
        <v/>
      </c>
      <c r="N58" s="17" t="str">
        <f>'Gene Table'!D57</f>
        <v>NM_001274</v>
      </c>
      <c r="O58" s="16" t="s">
        <v>225</v>
      </c>
      <c r="P58" s="17" t="str">
        <f>IF(SUM('Control Sample Data'!D$3:D$98)&gt;10,IF(AND(ISNUMBER('Control Sample Data'!D57),'Control Sample Data'!D57&lt;$B$1,'Control Sample Data'!D57&gt;0),'Control Sample Data'!D57,$B$1),"")</f>
        <v/>
      </c>
      <c r="Q58" s="17" t="str">
        <f>IF(SUM('Control Sample Data'!E$3:E$98)&gt;10,IF(AND(ISNUMBER('Control Sample Data'!E57),'Control Sample Data'!E57&lt;$B$1,'Control Sample Data'!E57&gt;0),'Control Sample Data'!E57,$B$1),"")</f>
        <v/>
      </c>
      <c r="R58" s="17" t="str">
        <f>IF(SUM('Control Sample Data'!F$3:F$98)&gt;10,IF(AND(ISNUMBER('Control Sample Data'!F57),'Control Sample Data'!F57&lt;$B$1,'Control Sample Data'!F57&gt;0),'Control Sample Data'!F57,$B$1),"")</f>
        <v/>
      </c>
      <c r="S58" s="17" t="str">
        <f>IF(SUM('Control Sample Data'!G$3:G$98)&gt;10,IF(AND(ISNUMBER('Control Sample Data'!G57),'Control Sample Data'!G57&lt;$B$1,'Control Sample Data'!G57&gt;0),'Control Sample Data'!G57,$B$1),"")</f>
        <v/>
      </c>
      <c r="T58" s="17" t="str">
        <f>IF(SUM('Control Sample Data'!H$3:H$98)&gt;10,IF(AND(ISNUMBER('Control Sample Data'!H57),'Control Sample Data'!H57&lt;$B$1,'Control Sample Data'!H57&gt;0),'Control Sample Data'!H57,$B$1),"")</f>
        <v/>
      </c>
      <c r="U58" s="17" t="str">
        <f>IF(SUM('Control Sample Data'!I$3:I$98)&gt;10,IF(AND(ISNUMBER('Control Sample Data'!I57),'Control Sample Data'!I57&lt;$B$1,'Control Sample Data'!I57&gt;0),'Control Sample Data'!I57,$B$1),"")</f>
        <v/>
      </c>
      <c r="V58" s="17" t="str">
        <f>IF(SUM('Control Sample Data'!J$3:J$98)&gt;10,IF(AND(ISNUMBER('Control Sample Data'!J57),'Control Sample Data'!J57&lt;$B$1,'Control Sample Data'!J57&gt;0),'Control Sample Data'!J57,$B$1),"")</f>
        <v/>
      </c>
      <c r="W58" s="17" t="str">
        <f>IF(SUM('Control Sample Data'!K$3:K$98)&gt;10,IF(AND(ISNUMBER('Control Sample Data'!K57),'Control Sample Data'!K57&lt;$B$1,'Control Sample Data'!K57&gt;0),'Control Sample Data'!K57,$B$1),"")</f>
        <v/>
      </c>
      <c r="X58" s="17" t="str">
        <f>IF(SUM('Control Sample Data'!L$3:L$98)&gt;10,IF(AND(ISNUMBER('Control Sample Data'!L57),'Control Sample Data'!L57&lt;$B$1,'Control Sample Data'!L57&gt;0),'Control Sample Data'!L57,$B$1),"")</f>
        <v/>
      </c>
      <c r="Y58" s="17"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8"/>
      <c r="B59" s="16" t="str">
        <f>IF('Gene Table'!D58="","",'Gene Table'!D58)</f>
        <v>NM_005427</v>
      </c>
      <c r="C59" s="16" t="s">
        <v>229</v>
      </c>
      <c r="D59" s="17" t="str">
        <f>IF(SUM('Test Sample Data'!D$3:D$98)&gt;10,IF(AND(ISNUMBER('Test Sample Data'!D58),'Test Sample Data'!D58&lt;$B$1,'Test Sample Data'!D58&gt;0),'Test Sample Data'!D58,$B$1),"")</f>
        <v/>
      </c>
      <c r="E59" s="17" t="str">
        <f>IF(SUM('Test Sample Data'!E$3:E$98)&gt;10,IF(AND(ISNUMBER('Test Sample Data'!E58),'Test Sample Data'!E58&lt;$B$1,'Test Sample Data'!E58&gt;0),'Test Sample Data'!E58,$B$1),"")</f>
        <v/>
      </c>
      <c r="F59" s="17" t="str">
        <f>IF(SUM('Test Sample Data'!F$3:F$98)&gt;10,IF(AND(ISNUMBER('Test Sample Data'!F58),'Test Sample Data'!F58&lt;$B$1,'Test Sample Data'!F58&gt;0),'Test Sample Data'!F58,$B$1),"")</f>
        <v/>
      </c>
      <c r="G59" s="17" t="str">
        <f>IF(SUM('Test Sample Data'!G$3:G$98)&gt;10,IF(AND(ISNUMBER('Test Sample Data'!G58),'Test Sample Data'!G58&lt;$B$1,'Test Sample Data'!G58&gt;0),'Test Sample Data'!G58,$B$1),"")</f>
        <v/>
      </c>
      <c r="H59" s="17" t="str">
        <f>IF(SUM('Test Sample Data'!H$3:H$98)&gt;10,IF(AND(ISNUMBER('Test Sample Data'!H58),'Test Sample Data'!H58&lt;$B$1,'Test Sample Data'!H58&gt;0),'Test Sample Data'!H58,$B$1),"")</f>
        <v/>
      </c>
      <c r="I59" s="17" t="str">
        <f>IF(SUM('Test Sample Data'!I$3:I$98)&gt;10,IF(AND(ISNUMBER('Test Sample Data'!I58),'Test Sample Data'!I58&lt;$B$1,'Test Sample Data'!I58&gt;0),'Test Sample Data'!I58,$B$1),"")</f>
        <v/>
      </c>
      <c r="J59" s="17" t="str">
        <f>IF(SUM('Test Sample Data'!J$3:J$98)&gt;10,IF(AND(ISNUMBER('Test Sample Data'!J58),'Test Sample Data'!J58&lt;$B$1,'Test Sample Data'!J58&gt;0),'Test Sample Data'!J58,$B$1),"")</f>
        <v/>
      </c>
      <c r="K59" s="17" t="str">
        <f>IF(SUM('Test Sample Data'!K$3:K$98)&gt;10,IF(AND(ISNUMBER('Test Sample Data'!K58),'Test Sample Data'!K58&lt;$B$1,'Test Sample Data'!K58&gt;0),'Test Sample Data'!K58,$B$1),"")</f>
        <v/>
      </c>
      <c r="L59" s="17" t="str">
        <f>IF(SUM('Test Sample Data'!L$3:L$98)&gt;10,IF(AND(ISNUMBER('Test Sample Data'!L58),'Test Sample Data'!L58&lt;$B$1,'Test Sample Data'!L58&gt;0),'Test Sample Data'!L58,$B$1),"")</f>
        <v/>
      </c>
      <c r="M59" s="17" t="str">
        <f>IF(SUM('Test Sample Data'!M$3:M$98)&gt;10,IF(AND(ISNUMBER('Test Sample Data'!M58),'Test Sample Data'!M58&lt;$B$1,'Test Sample Data'!M58&gt;0),'Test Sample Data'!M58,$B$1),"")</f>
        <v/>
      </c>
      <c r="N59" s="17" t="str">
        <f>'Gene Table'!D58</f>
        <v>NM_005427</v>
      </c>
      <c r="O59" s="16" t="s">
        <v>229</v>
      </c>
      <c r="P59" s="17" t="str">
        <f>IF(SUM('Control Sample Data'!D$3:D$98)&gt;10,IF(AND(ISNUMBER('Control Sample Data'!D58),'Control Sample Data'!D58&lt;$B$1,'Control Sample Data'!D58&gt;0),'Control Sample Data'!D58,$B$1),"")</f>
        <v/>
      </c>
      <c r="Q59" s="17" t="str">
        <f>IF(SUM('Control Sample Data'!E$3:E$98)&gt;10,IF(AND(ISNUMBER('Control Sample Data'!E58),'Control Sample Data'!E58&lt;$B$1,'Control Sample Data'!E58&gt;0),'Control Sample Data'!E58,$B$1),"")</f>
        <v/>
      </c>
      <c r="R59" s="17" t="str">
        <f>IF(SUM('Control Sample Data'!F$3:F$98)&gt;10,IF(AND(ISNUMBER('Control Sample Data'!F58),'Control Sample Data'!F58&lt;$B$1,'Control Sample Data'!F58&gt;0),'Control Sample Data'!F58,$B$1),"")</f>
        <v/>
      </c>
      <c r="S59" s="17" t="str">
        <f>IF(SUM('Control Sample Data'!G$3:G$98)&gt;10,IF(AND(ISNUMBER('Control Sample Data'!G58),'Control Sample Data'!G58&lt;$B$1,'Control Sample Data'!G58&gt;0),'Control Sample Data'!G58,$B$1),"")</f>
        <v/>
      </c>
      <c r="T59" s="17" t="str">
        <f>IF(SUM('Control Sample Data'!H$3:H$98)&gt;10,IF(AND(ISNUMBER('Control Sample Data'!H58),'Control Sample Data'!H58&lt;$B$1,'Control Sample Data'!H58&gt;0),'Control Sample Data'!H58,$B$1),"")</f>
        <v/>
      </c>
      <c r="U59" s="17" t="str">
        <f>IF(SUM('Control Sample Data'!I$3:I$98)&gt;10,IF(AND(ISNUMBER('Control Sample Data'!I58),'Control Sample Data'!I58&lt;$B$1,'Control Sample Data'!I58&gt;0),'Control Sample Data'!I58,$B$1),"")</f>
        <v/>
      </c>
      <c r="V59" s="17" t="str">
        <f>IF(SUM('Control Sample Data'!J$3:J$98)&gt;10,IF(AND(ISNUMBER('Control Sample Data'!J58),'Control Sample Data'!J58&lt;$B$1,'Control Sample Data'!J58&gt;0),'Control Sample Data'!J58,$B$1),"")</f>
        <v/>
      </c>
      <c r="W59" s="17" t="str">
        <f>IF(SUM('Control Sample Data'!K$3:K$98)&gt;10,IF(AND(ISNUMBER('Control Sample Data'!K58),'Control Sample Data'!K58&lt;$B$1,'Control Sample Data'!K58&gt;0),'Control Sample Data'!K58,$B$1),"")</f>
        <v/>
      </c>
      <c r="X59" s="17" t="str">
        <f>IF(SUM('Control Sample Data'!L$3:L$98)&gt;10,IF(AND(ISNUMBER('Control Sample Data'!L58),'Control Sample Data'!L58&lt;$B$1,'Control Sample Data'!L58&gt;0),'Control Sample Data'!L58,$B$1),"")</f>
        <v/>
      </c>
      <c r="Y59" s="17"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8"/>
      <c r="B60" s="16" t="str">
        <f>IF('Gene Table'!D59="","",'Gene Table'!D59)</f>
        <v>NM_194294</v>
      </c>
      <c r="C60" s="16" t="s">
        <v>233</v>
      </c>
      <c r="D60" s="17" t="str">
        <f>IF(SUM('Test Sample Data'!D$3:D$98)&gt;10,IF(AND(ISNUMBER('Test Sample Data'!D59),'Test Sample Data'!D59&lt;$B$1,'Test Sample Data'!D59&gt;0),'Test Sample Data'!D59,$B$1),"")</f>
        <v/>
      </c>
      <c r="E60" s="17" t="str">
        <f>IF(SUM('Test Sample Data'!E$3:E$98)&gt;10,IF(AND(ISNUMBER('Test Sample Data'!E59),'Test Sample Data'!E59&lt;$B$1,'Test Sample Data'!E59&gt;0),'Test Sample Data'!E59,$B$1),"")</f>
        <v/>
      </c>
      <c r="F60" s="17" t="str">
        <f>IF(SUM('Test Sample Data'!F$3:F$98)&gt;10,IF(AND(ISNUMBER('Test Sample Data'!F59),'Test Sample Data'!F59&lt;$B$1,'Test Sample Data'!F59&gt;0),'Test Sample Data'!F59,$B$1),"")</f>
        <v/>
      </c>
      <c r="G60" s="17" t="str">
        <f>IF(SUM('Test Sample Data'!G$3:G$98)&gt;10,IF(AND(ISNUMBER('Test Sample Data'!G59),'Test Sample Data'!G59&lt;$B$1,'Test Sample Data'!G59&gt;0),'Test Sample Data'!G59,$B$1),"")</f>
        <v/>
      </c>
      <c r="H60" s="17" t="str">
        <f>IF(SUM('Test Sample Data'!H$3:H$98)&gt;10,IF(AND(ISNUMBER('Test Sample Data'!H59),'Test Sample Data'!H59&lt;$B$1,'Test Sample Data'!H59&gt;0),'Test Sample Data'!H59,$B$1),"")</f>
        <v/>
      </c>
      <c r="I60" s="17" t="str">
        <f>IF(SUM('Test Sample Data'!I$3:I$98)&gt;10,IF(AND(ISNUMBER('Test Sample Data'!I59),'Test Sample Data'!I59&lt;$B$1,'Test Sample Data'!I59&gt;0),'Test Sample Data'!I59,$B$1),"")</f>
        <v/>
      </c>
      <c r="J60" s="17" t="str">
        <f>IF(SUM('Test Sample Data'!J$3:J$98)&gt;10,IF(AND(ISNUMBER('Test Sample Data'!J59),'Test Sample Data'!J59&lt;$B$1,'Test Sample Data'!J59&gt;0),'Test Sample Data'!J59,$B$1),"")</f>
        <v/>
      </c>
      <c r="K60" s="17" t="str">
        <f>IF(SUM('Test Sample Data'!K$3:K$98)&gt;10,IF(AND(ISNUMBER('Test Sample Data'!K59),'Test Sample Data'!K59&lt;$B$1,'Test Sample Data'!K59&gt;0),'Test Sample Data'!K59,$B$1),"")</f>
        <v/>
      </c>
      <c r="L60" s="17" t="str">
        <f>IF(SUM('Test Sample Data'!L$3:L$98)&gt;10,IF(AND(ISNUMBER('Test Sample Data'!L59),'Test Sample Data'!L59&lt;$B$1,'Test Sample Data'!L59&gt;0),'Test Sample Data'!L59,$B$1),"")</f>
        <v/>
      </c>
      <c r="M60" s="17" t="str">
        <f>IF(SUM('Test Sample Data'!M$3:M$98)&gt;10,IF(AND(ISNUMBER('Test Sample Data'!M59),'Test Sample Data'!M59&lt;$B$1,'Test Sample Data'!M59&gt;0),'Test Sample Data'!M59,$B$1),"")</f>
        <v/>
      </c>
      <c r="N60" s="17" t="str">
        <f>'Gene Table'!D59</f>
        <v>NM_194294</v>
      </c>
      <c r="O60" s="16" t="s">
        <v>233</v>
      </c>
      <c r="P60" s="17" t="str">
        <f>IF(SUM('Control Sample Data'!D$3:D$98)&gt;10,IF(AND(ISNUMBER('Control Sample Data'!D59),'Control Sample Data'!D59&lt;$B$1,'Control Sample Data'!D59&gt;0),'Control Sample Data'!D59,$B$1),"")</f>
        <v/>
      </c>
      <c r="Q60" s="17" t="str">
        <f>IF(SUM('Control Sample Data'!E$3:E$98)&gt;10,IF(AND(ISNUMBER('Control Sample Data'!E59),'Control Sample Data'!E59&lt;$B$1,'Control Sample Data'!E59&gt;0),'Control Sample Data'!E59,$B$1),"")</f>
        <v/>
      </c>
      <c r="R60" s="17" t="str">
        <f>IF(SUM('Control Sample Data'!F$3:F$98)&gt;10,IF(AND(ISNUMBER('Control Sample Data'!F59),'Control Sample Data'!F59&lt;$B$1,'Control Sample Data'!F59&gt;0),'Control Sample Data'!F59,$B$1),"")</f>
        <v/>
      </c>
      <c r="S60" s="17" t="str">
        <f>IF(SUM('Control Sample Data'!G$3:G$98)&gt;10,IF(AND(ISNUMBER('Control Sample Data'!G59),'Control Sample Data'!G59&lt;$B$1,'Control Sample Data'!G59&gt;0),'Control Sample Data'!G59,$B$1),"")</f>
        <v/>
      </c>
      <c r="T60" s="17" t="str">
        <f>IF(SUM('Control Sample Data'!H$3:H$98)&gt;10,IF(AND(ISNUMBER('Control Sample Data'!H59),'Control Sample Data'!H59&lt;$B$1,'Control Sample Data'!H59&gt;0),'Control Sample Data'!H59,$B$1),"")</f>
        <v/>
      </c>
      <c r="U60" s="17" t="str">
        <f>IF(SUM('Control Sample Data'!I$3:I$98)&gt;10,IF(AND(ISNUMBER('Control Sample Data'!I59),'Control Sample Data'!I59&lt;$B$1,'Control Sample Data'!I59&gt;0),'Control Sample Data'!I59,$B$1),"")</f>
        <v/>
      </c>
      <c r="V60" s="17" t="str">
        <f>IF(SUM('Control Sample Data'!J$3:J$98)&gt;10,IF(AND(ISNUMBER('Control Sample Data'!J59),'Control Sample Data'!J59&lt;$B$1,'Control Sample Data'!J59&gt;0),'Control Sample Data'!J59,$B$1),"")</f>
        <v/>
      </c>
      <c r="W60" s="17" t="str">
        <f>IF(SUM('Control Sample Data'!K$3:K$98)&gt;10,IF(AND(ISNUMBER('Control Sample Data'!K59),'Control Sample Data'!K59&lt;$B$1,'Control Sample Data'!K59&gt;0),'Control Sample Data'!K59,$B$1),"")</f>
        <v/>
      </c>
      <c r="X60" s="17" t="str">
        <f>IF(SUM('Control Sample Data'!L$3:L$98)&gt;10,IF(AND(ISNUMBER('Control Sample Data'!L59),'Control Sample Data'!L59&lt;$B$1,'Control Sample Data'!L59&gt;0),'Control Sample Data'!L59,$B$1),"")</f>
        <v/>
      </c>
      <c r="Y60" s="17"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8"/>
      <c r="B61" s="16" t="str">
        <f>IF('Gene Table'!D60="","",'Gene Table'!D60)</f>
        <v>BC039243</v>
      </c>
      <c r="C61" s="16" t="s">
        <v>237</v>
      </c>
      <c r="D61" s="17" t="str">
        <f>IF(SUM('Test Sample Data'!D$3:D$98)&gt;10,IF(AND(ISNUMBER('Test Sample Data'!D60),'Test Sample Data'!D60&lt;$B$1,'Test Sample Data'!D60&gt;0),'Test Sample Data'!D60,$B$1),"")</f>
        <v/>
      </c>
      <c r="E61" s="17" t="str">
        <f>IF(SUM('Test Sample Data'!E$3:E$98)&gt;10,IF(AND(ISNUMBER('Test Sample Data'!E60),'Test Sample Data'!E60&lt;$B$1,'Test Sample Data'!E60&gt;0),'Test Sample Data'!E60,$B$1),"")</f>
        <v/>
      </c>
      <c r="F61" s="17" t="str">
        <f>IF(SUM('Test Sample Data'!F$3:F$98)&gt;10,IF(AND(ISNUMBER('Test Sample Data'!F60),'Test Sample Data'!F60&lt;$B$1,'Test Sample Data'!F60&gt;0),'Test Sample Data'!F60,$B$1),"")</f>
        <v/>
      </c>
      <c r="G61" s="17" t="str">
        <f>IF(SUM('Test Sample Data'!G$3:G$98)&gt;10,IF(AND(ISNUMBER('Test Sample Data'!G60),'Test Sample Data'!G60&lt;$B$1,'Test Sample Data'!G60&gt;0),'Test Sample Data'!G60,$B$1),"")</f>
        <v/>
      </c>
      <c r="H61" s="17" t="str">
        <f>IF(SUM('Test Sample Data'!H$3:H$98)&gt;10,IF(AND(ISNUMBER('Test Sample Data'!H60),'Test Sample Data'!H60&lt;$B$1,'Test Sample Data'!H60&gt;0),'Test Sample Data'!H60,$B$1),"")</f>
        <v/>
      </c>
      <c r="I61" s="17" t="str">
        <f>IF(SUM('Test Sample Data'!I$3:I$98)&gt;10,IF(AND(ISNUMBER('Test Sample Data'!I60),'Test Sample Data'!I60&lt;$B$1,'Test Sample Data'!I60&gt;0),'Test Sample Data'!I60,$B$1),"")</f>
        <v/>
      </c>
      <c r="J61" s="17" t="str">
        <f>IF(SUM('Test Sample Data'!J$3:J$98)&gt;10,IF(AND(ISNUMBER('Test Sample Data'!J60),'Test Sample Data'!J60&lt;$B$1,'Test Sample Data'!J60&gt;0),'Test Sample Data'!J60,$B$1),"")</f>
        <v/>
      </c>
      <c r="K61" s="17" t="str">
        <f>IF(SUM('Test Sample Data'!K$3:K$98)&gt;10,IF(AND(ISNUMBER('Test Sample Data'!K60),'Test Sample Data'!K60&lt;$B$1,'Test Sample Data'!K60&gt;0),'Test Sample Data'!K60,$B$1),"")</f>
        <v/>
      </c>
      <c r="L61" s="17" t="str">
        <f>IF(SUM('Test Sample Data'!L$3:L$98)&gt;10,IF(AND(ISNUMBER('Test Sample Data'!L60),'Test Sample Data'!L60&lt;$B$1,'Test Sample Data'!L60&gt;0),'Test Sample Data'!L60,$B$1),"")</f>
        <v/>
      </c>
      <c r="M61" s="17" t="str">
        <f>IF(SUM('Test Sample Data'!M$3:M$98)&gt;10,IF(AND(ISNUMBER('Test Sample Data'!M60),'Test Sample Data'!M60&lt;$B$1,'Test Sample Data'!M60&gt;0),'Test Sample Data'!M60,$B$1),"")</f>
        <v/>
      </c>
      <c r="N61" s="17" t="str">
        <f>'Gene Table'!D60</f>
        <v>BC039243</v>
      </c>
      <c r="O61" s="16" t="s">
        <v>237</v>
      </c>
      <c r="P61" s="17" t="str">
        <f>IF(SUM('Control Sample Data'!D$3:D$98)&gt;10,IF(AND(ISNUMBER('Control Sample Data'!D60),'Control Sample Data'!D60&lt;$B$1,'Control Sample Data'!D60&gt;0),'Control Sample Data'!D60,$B$1),"")</f>
        <v/>
      </c>
      <c r="Q61" s="17" t="str">
        <f>IF(SUM('Control Sample Data'!E$3:E$98)&gt;10,IF(AND(ISNUMBER('Control Sample Data'!E60),'Control Sample Data'!E60&lt;$B$1,'Control Sample Data'!E60&gt;0),'Control Sample Data'!E60,$B$1),"")</f>
        <v/>
      </c>
      <c r="R61" s="17" t="str">
        <f>IF(SUM('Control Sample Data'!F$3:F$98)&gt;10,IF(AND(ISNUMBER('Control Sample Data'!F60),'Control Sample Data'!F60&lt;$B$1,'Control Sample Data'!F60&gt;0),'Control Sample Data'!F60,$B$1),"")</f>
        <v/>
      </c>
      <c r="S61" s="17" t="str">
        <f>IF(SUM('Control Sample Data'!G$3:G$98)&gt;10,IF(AND(ISNUMBER('Control Sample Data'!G60),'Control Sample Data'!G60&lt;$B$1,'Control Sample Data'!G60&gt;0),'Control Sample Data'!G60,$B$1),"")</f>
        <v/>
      </c>
      <c r="T61" s="17" t="str">
        <f>IF(SUM('Control Sample Data'!H$3:H$98)&gt;10,IF(AND(ISNUMBER('Control Sample Data'!H60),'Control Sample Data'!H60&lt;$B$1,'Control Sample Data'!H60&gt;0),'Control Sample Data'!H60,$B$1),"")</f>
        <v/>
      </c>
      <c r="U61" s="17" t="str">
        <f>IF(SUM('Control Sample Data'!I$3:I$98)&gt;10,IF(AND(ISNUMBER('Control Sample Data'!I60),'Control Sample Data'!I60&lt;$B$1,'Control Sample Data'!I60&gt;0),'Control Sample Data'!I60,$B$1),"")</f>
        <v/>
      </c>
      <c r="V61" s="17" t="str">
        <f>IF(SUM('Control Sample Data'!J$3:J$98)&gt;10,IF(AND(ISNUMBER('Control Sample Data'!J60),'Control Sample Data'!J60&lt;$B$1,'Control Sample Data'!J60&gt;0),'Control Sample Data'!J60,$B$1),"")</f>
        <v/>
      </c>
      <c r="W61" s="17" t="str">
        <f>IF(SUM('Control Sample Data'!K$3:K$98)&gt;10,IF(AND(ISNUMBER('Control Sample Data'!K60),'Control Sample Data'!K60&lt;$B$1,'Control Sample Data'!K60&gt;0),'Control Sample Data'!K60,$B$1),"")</f>
        <v/>
      </c>
      <c r="X61" s="17" t="str">
        <f>IF(SUM('Control Sample Data'!L$3:L$98)&gt;10,IF(AND(ISNUMBER('Control Sample Data'!L60),'Control Sample Data'!L60&lt;$B$1,'Control Sample Data'!L60&gt;0),'Control Sample Data'!L60,$B$1),"")</f>
        <v/>
      </c>
      <c r="Y61" s="17"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8"/>
      <c r="B62" s="16" t="str">
        <f>IF('Gene Table'!D61="","",'Gene Table'!D61)</f>
        <v>BC004257</v>
      </c>
      <c r="C62" s="16" t="s">
        <v>241</v>
      </c>
      <c r="D62" s="17" t="str">
        <f>IF(SUM('Test Sample Data'!D$3:D$98)&gt;10,IF(AND(ISNUMBER('Test Sample Data'!D61),'Test Sample Data'!D61&lt;$B$1,'Test Sample Data'!D61&gt;0),'Test Sample Data'!D61,$B$1),"")</f>
        <v/>
      </c>
      <c r="E62" s="17" t="str">
        <f>IF(SUM('Test Sample Data'!E$3:E$98)&gt;10,IF(AND(ISNUMBER('Test Sample Data'!E61),'Test Sample Data'!E61&lt;$B$1,'Test Sample Data'!E61&gt;0),'Test Sample Data'!E61,$B$1),"")</f>
        <v/>
      </c>
      <c r="F62" s="17" t="str">
        <f>IF(SUM('Test Sample Data'!F$3:F$98)&gt;10,IF(AND(ISNUMBER('Test Sample Data'!F61),'Test Sample Data'!F61&lt;$B$1,'Test Sample Data'!F61&gt;0),'Test Sample Data'!F61,$B$1),"")</f>
        <v/>
      </c>
      <c r="G62" s="17" t="str">
        <f>IF(SUM('Test Sample Data'!G$3:G$98)&gt;10,IF(AND(ISNUMBER('Test Sample Data'!G61),'Test Sample Data'!G61&lt;$B$1,'Test Sample Data'!G61&gt;0),'Test Sample Data'!G61,$B$1),"")</f>
        <v/>
      </c>
      <c r="H62" s="17" t="str">
        <f>IF(SUM('Test Sample Data'!H$3:H$98)&gt;10,IF(AND(ISNUMBER('Test Sample Data'!H61),'Test Sample Data'!H61&lt;$B$1,'Test Sample Data'!H61&gt;0),'Test Sample Data'!H61,$B$1),"")</f>
        <v/>
      </c>
      <c r="I62" s="17" t="str">
        <f>IF(SUM('Test Sample Data'!I$3:I$98)&gt;10,IF(AND(ISNUMBER('Test Sample Data'!I61),'Test Sample Data'!I61&lt;$B$1,'Test Sample Data'!I61&gt;0),'Test Sample Data'!I61,$B$1),"")</f>
        <v/>
      </c>
      <c r="J62" s="17" t="str">
        <f>IF(SUM('Test Sample Data'!J$3:J$98)&gt;10,IF(AND(ISNUMBER('Test Sample Data'!J61),'Test Sample Data'!J61&lt;$B$1,'Test Sample Data'!J61&gt;0),'Test Sample Data'!J61,$B$1),"")</f>
        <v/>
      </c>
      <c r="K62" s="17" t="str">
        <f>IF(SUM('Test Sample Data'!K$3:K$98)&gt;10,IF(AND(ISNUMBER('Test Sample Data'!K61),'Test Sample Data'!K61&lt;$B$1,'Test Sample Data'!K61&gt;0),'Test Sample Data'!K61,$B$1),"")</f>
        <v/>
      </c>
      <c r="L62" s="17" t="str">
        <f>IF(SUM('Test Sample Data'!L$3:L$98)&gt;10,IF(AND(ISNUMBER('Test Sample Data'!L61),'Test Sample Data'!L61&lt;$B$1,'Test Sample Data'!L61&gt;0),'Test Sample Data'!L61,$B$1),"")</f>
        <v/>
      </c>
      <c r="M62" s="17" t="str">
        <f>IF(SUM('Test Sample Data'!M$3:M$98)&gt;10,IF(AND(ISNUMBER('Test Sample Data'!M61),'Test Sample Data'!M61&lt;$B$1,'Test Sample Data'!M61&gt;0),'Test Sample Data'!M61,$B$1),"")</f>
        <v/>
      </c>
      <c r="N62" s="17" t="str">
        <f>'Gene Table'!D61</f>
        <v>BC004257</v>
      </c>
      <c r="O62" s="16" t="s">
        <v>241</v>
      </c>
      <c r="P62" s="17" t="str">
        <f>IF(SUM('Control Sample Data'!D$3:D$98)&gt;10,IF(AND(ISNUMBER('Control Sample Data'!D61),'Control Sample Data'!D61&lt;$B$1,'Control Sample Data'!D61&gt;0),'Control Sample Data'!D61,$B$1),"")</f>
        <v/>
      </c>
      <c r="Q62" s="17" t="str">
        <f>IF(SUM('Control Sample Data'!E$3:E$98)&gt;10,IF(AND(ISNUMBER('Control Sample Data'!E61),'Control Sample Data'!E61&lt;$B$1,'Control Sample Data'!E61&gt;0),'Control Sample Data'!E61,$B$1),"")</f>
        <v/>
      </c>
      <c r="R62" s="17" t="str">
        <f>IF(SUM('Control Sample Data'!F$3:F$98)&gt;10,IF(AND(ISNUMBER('Control Sample Data'!F61),'Control Sample Data'!F61&lt;$B$1,'Control Sample Data'!F61&gt;0),'Control Sample Data'!F61,$B$1),"")</f>
        <v/>
      </c>
      <c r="S62" s="17" t="str">
        <f>IF(SUM('Control Sample Data'!G$3:G$98)&gt;10,IF(AND(ISNUMBER('Control Sample Data'!G61),'Control Sample Data'!G61&lt;$B$1,'Control Sample Data'!G61&gt;0),'Control Sample Data'!G61,$B$1),"")</f>
        <v/>
      </c>
      <c r="T62" s="17" t="str">
        <f>IF(SUM('Control Sample Data'!H$3:H$98)&gt;10,IF(AND(ISNUMBER('Control Sample Data'!H61),'Control Sample Data'!H61&lt;$B$1,'Control Sample Data'!H61&gt;0),'Control Sample Data'!H61,$B$1),"")</f>
        <v/>
      </c>
      <c r="U62" s="17" t="str">
        <f>IF(SUM('Control Sample Data'!I$3:I$98)&gt;10,IF(AND(ISNUMBER('Control Sample Data'!I61),'Control Sample Data'!I61&lt;$B$1,'Control Sample Data'!I61&gt;0),'Control Sample Data'!I61,$B$1),"")</f>
        <v/>
      </c>
      <c r="V62" s="17" t="str">
        <f>IF(SUM('Control Sample Data'!J$3:J$98)&gt;10,IF(AND(ISNUMBER('Control Sample Data'!J61),'Control Sample Data'!J61&lt;$B$1,'Control Sample Data'!J61&gt;0),'Control Sample Data'!J61,$B$1),"")</f>
        <v/>
      </c>
      <c r="W62" s="17" t="str">
        <f>IF(SUM('Control Sample Data'!K$3:K$98)&gt;10,IF(AND(ISNUMBER('Control Sample Data'!K61),'Control Sample Data'!K61&lt;$B$1,'Control Sample Data'!K61&gt;0),'Control Sample Data'!K61,$B$1),"")</f>
        <v/>
      </c>
      <c r="X62" s="17" t="str">
        <f>IF(SUM('Control Sample Data'!L$3:L$98)&gt;10,IF(AND(ISNUMBER('Control Sample Data'!L61),'Control Sample Data'!L61&lt;$B$1,'Control Sample Data'!L61&gt;0),'Control Sample Data'!L61,$B$1),"")</f>
        <v/>
      </c>
      <c r="Y62" s="17"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8"/>
      <c r="B63" s="16" t="str">
        <f>IF('Gene Table'!D62="","",'Gene Table'!D62)</f>
        <v>NM_130398</v>
      </c>
      <c r="C63" s="16" t="s">
        <v>245</v>
      </c>
      <c r="D63" s="17" t="str">
        <f>IF(SUM('Test Sample Data'!D$3:D$98)&gt;10,IF(AND(ISNUMBER('Test Sample Data'!D62),'Test Sample Data'!D62&lt;$B$1,'Test Sample Data'!D62&gt;0),'Test Sample Data'!D62,$B$1),"")</f>
        <v/>
      </c>
      <c r="E63" s="17" t="str">
        <f>IF(SUM('Test Sample Data'!E$3:E$98)&gt;10,IF(AND(ISNUMBER('Test Sample Data'!E62),'Test Sample Data'!E62&lt;$B$1,'Test Sample Data'!E62&gt;0),'Test Sample Data'!E62,$B$1),"")</f>
        <v/>
      </c>
      <c r="F63" s="17" t="str">
        <f>IF(SUM('Test Sample Data'!F$3:F$98)&gt;10,IF(AND(ISNUMBER('Test Sample Data'!F62),'Test Sample Data'!F62&lt;$B$1,'Test Sample Data'!F62&gt;0),'Test Sample Data'!F62,$B$1),"")</f>
        <v/>
      </c>
      <c r="G63" s="17" t="str">
        <f>IF(SUM('Test Sample Data'!G$3:G$98)&gt;10,IF(AND(ISNUMBER('Test Sample Data'!G62),'Test Sample Data'!G62&lt;$B$1,'Test Sample Data'!G62&gt;0),'Test Sample Data'!G62,$B$1),"")</f>
        <v/>
      </c>
      <c r="H63" s="17" t="str">
        <f>IF(SUM('Test Sample Data'!H$3:H$98)&gt;10,IF(AND(ISNUMBER('Test Sample Data'!H62),'Test Sample Data'!H62&lt;$B$1,'Test Sample Data'!H62&gt;0),'Test Sample Data'!H62,$B$1),"")</f>
        <v/>
      </c>
      <c r="I63" s="17" t="str">
        <f>IF(SUM('Test Sample Data'!I$3:I$98)&gt;10,IF(AND(ISNUMBER('Test Sample Data'!I62),'Test Sample Data'!I62&lt;$B$1,'Test Sample Data'!I62&gt;0),'Test Sample Data'!I62,$B$1),"")</f>
        <v/>
      </c>
      <c r="J63" s="17" t="str">
        <f>IF(SUM('Test Sample Data'!J$3:J$98)&gt;10,IF(AND(ISNUMBER('Test Sample Data'!J62),'Test Sample Data'!J62&lt;$B$1,'Test Sample Data'!J62&gt;0),'Test Sample Data'!J62,$B$1),"")</f>
        <v/>
      </c>
      <c r="K63" s="17" t="str">
        <f>IF(SUM('Test Sample Data'!K$3:K$98)&gt;10,IF(AND(ISNUMBER('Test Sample Data'!K62),'Test Sample Data'!K62&lt;$B$1,'Test Sample Data'!K62&gt;0),'Test Sample Data'!K62,$B$1),"")</f>
        <v/>
      </c>
      <c r="L63" s="17" t="str">
        <f>IF(SUM('Test Sample Data'!L$3:L$98)&gt;10,IF(AND(ISNUMBER('Test Sample Data'!L62),'Test Sample Data'!L62&lt;$B$1,'Test Sample Data'!L62&gt;0),'Test Sample Data'!L62,$B$1),"")</f>
        <v/>
      </c>
      <c r="M63" s="17" t="str">
        <f>IF(SUM('Test Sample Data'!M$3:M$98)&gt;10,IF(AND(ISNUMBER('Test Sample Data'!M62),'Test Sample Data'!M62&lt;$B$1,'Test Sample Data'!M62&gt;0),'Test Sample Data'!M62,$B$1),"")</f>
        <v/>
      </c>
      <c r="N63" s="17" t="str">
        <f>'Gene Table'!D62</f>
        <v>NM_130398</v>
      </c>
      <c r="O63" s="16" t="s">
        <v>245</v>
      </c>
      <c r="P63" s="17" t="str">
        <f>IF(SUM('Control Sample Data'!D$3:D$98)&gt;10,IF(AND(ISNUMBER('Control Sample Data'!D62),'Control Sample Data'!D62&lt;$B$1,'Control Sample Data'!D62&gt;0),'Control Sample Data'!D62,$B$1),"")</f>
        <v/>
      </c>
      <c r="Q63" s="17" t="str">
        <f>IF(SUM('Control Sample Data'!E$3:E$98)&gt;10,IF(AND(ISNUMBER('Control Sample Data'!E62),'Control Sample Data'!E62&lt;$B$1,'Control Sample Data'!E62&gt;0),'Control Sample Data'!E62,$B$1),"")</f>
        <v/>
      </c>
      <c r="R63" s="17" t="str">
        <f>IF(SUM('Control Sample Data'!F$3:F$98)&gt;10,IF(AND(ISNUMBER('Control Sample Data'!F62),'Control Sample Data'!F62&lt;$B$1,'Control Sample Data'!F62&gt;0),'Control Sample Data'!F62,$B$1),"")</f>
        <v/>
      </c>
      <c r="S63" s="17" t="str">
        <f>IF(SUM('Control Sample Data'!G$3:G$98)&gt;10,IF(AND(ISNUMBER('Control Sample Data'!G62),'Control Sample Data'!G62&lt;$B$1,'Control Sample Data'!G62&gt;0),'Control Sample Data'!G62,$B$1),"")</f>
        <v/>
      </c>
      <c r="T63" s="17" t="str">
        <f>IF(SUM('Control Sample Data'!H$3:H$98)&gt;10,IF(AND(ISNUMBER('Control Sample Data'!H62),'Control Sample Data'!H62&lt;$B$1,'Control Sample Data'!H62&gt;0),'Control Sample Data'!H62,$B$1),"")</f>
        <v/>
      </c>
      <c r="U63" s="17" t="str">
        <f>IF(SUM('Control Sample Data'!I$3:I$98)&gt;10,IF(AND(ISNUMBER('Control Sample Data'!I62),'Control Sample Data'!I62&lt;$B$1,'Control Sample Data'!I62&gt;0),'Control Sample Data'!I62,$B$1),"")</f>
        <v/>
      </c>
      <c r="V63" s="17" t="str">
        <f>IF(SUM('Control Sample Data'!J$3:J$98)&gt;10,IF(AND(ISNUMBER('Control Sample Data'!J62),'Control Sample Data'!J62&lt;$B$1,'Control Sample Data'!J62&gt;0),'Control Sample Data'!J62,$B$1),"")</f>
        <v/>
      </c>
      <c r="W63" s="17" t="str">
        <f>IF(SUM('Control Sample Data'!K$3:K$98)&gt;10,IF(AND(ISNUMBER('Control Sample Data'!K62),'Control Sample Data'!K62&lt;$B$1,'Control Sample Data'!K62&gt;0),'Control Sample Data'!K62,$B$1),"")</f>
        <v/>
      </c>
      <c r="X63" s="17" t="str">
        <f>IF(SUM('Control Sample Data'!L$3:L$98)&gt;10,IF(AND(ISNUMBER('Control Sample Data'!L62),'Control Sample Data'!L62&lt;$B$1,'Control Sample Data'!L62&gt;0),'Control Sample Data'!L62,$B$1),"")</f>
        <v/>
      </c>
      <c r="Y63" s="17"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8"/>
      <c r="B64" s="16" t="str">
        <f>IF('Gene Table'!D63="","",'Gene Table'!D63)</f>
        <v>NM_005265</v>
      </c>
      <c r="C64" s="16" t="s">
        <v>249</v>
      </c>
      <c r="D64" s="17" t="str">
        <f>IF(SUM('Test Sample Data'!D$3:D$98)&gt;10,IF(AND(ISNUMBER('Test Sample Data'!D63),'Test Sample Data'!D63&lt;$B$1,'Test Sample Data'!D63&gt;0),'Test Sample Data'!D63,$B$1),"")</f>
        <v/>
      </c>
      <c r="E64" s="17" t="str">
        <f>IF(SUM('Test Sample Data'!E$3:E$98)&gt;10,IF(AND(ISNUMBER('Test Sample Data'!E63),'Test Sample Data'!E63&lt;$B$1,'Test Sample Data'!E63&gt;0),'Test Sample Data'!E63,$B$1),"")</f>
        <v/>
      </c>
      <c r="F64" s="17" t="str">
        <f>IF(SUM('Test Sample Data'!F$3:F$98)&gt;10,IF(AND(ISNUMBER('Test Sample Data'!F63),'Test Sample Data'!F63&lt;$B$1,'Test Sample Data'!F63&gt;0),'Test Sample Data'!F63,$B$1),"")</f>
        <v/>
      </c>
      <c r="G64" s="17" t="str">
        <f>IF(SUM('Test Sample Data'!G$3:G$98)&gt;10,IF(AND(ISNUMBER('Test Sample Data'!G63),'Test Sample Data'!G63&lt;$B$1,'Test Sample Data'!G63&gt;0),'Test Sample Data'!G63,$B$1),"")</f>
        <v/>
      </c>
      <c r="H64" s="17" t="str">
        <f>IF(SUM('Test Sample Data'!H$3:H$98)&gt;10,IF(AND(ISNUMBER('Test Sample Data'!H63),'Test Sample Data'!H63&lt;$B$1,'Test Sample Data'!H63&gt;0),'Test Sample Data'!H63,$B$1),"")</f>
        <v/>
      </c>
      <c r="I64" s="17" t="str">
        <f>IF(SUM('Test Sample Data'!I$3:I$98)&gt;10,IF(AND(ISNUMBER('Test Sample Data'!I63),'Test Sample Data'!I63&lt;$B$1,'Test Sample Data'!I63&gt;0),'Test Sample Data'!I63,$B$1),"")</f>
        <v/>
      </c>
      <c r="J64" s="17" t="str">
        <f>IF(SUM('Test Sample Data'!J$3:J$98)&gt;10,IF(AND(ISNUMBER('Test Sample Data'!J63),'Test Sample Data'!J63&lt;$B$1,'Test Sample Data'!J63&gt;0),'Test Sample Data'!J63,$B$1),"")</f>
        <v/>
      </c>
      <c r="K64" s="17" t="str">
        <f>IF(SUM('Test Sample Data'!K$3:K$98)&gt;10,IF(AND(ISNUMBER('Test Sample Data'!K63),'Test Sample Data'!K63&lt;$B$1,'Test Sample Data'!K63&gt;0),'Test Sample Data'!K63,$B$1),"")</f>
        <v/>
      </c>
      <c r="L64" s="17" t="str">
        <f>IF(SUM('Test Sample Data'!L$3:L$98)&gt;10,IF(AND(ISNUMBER('Test Sample Data'!L63),'Test Sample Data'!L63&lt;$B$1,'Test Sample Data'!L63&gt;0),'Test Sample Data'!L63,$B$1),"")</f>
        <v/>
      </c>
      <c r="M64" s="17" t="str">
        <f>IF(SUM('Test Sample Data'!M$3:M$98)&gt;10,IF(AND(ISNUMBER('Test Sample Data'!M63),'Test Sample Data'!M63&lt;$B$1,'Test Sample Data'!M63&gt;0),'Test Sample Data'!M63,$B$1),"")</f>
        <v/>
      </c>
      <c r="N64" s="17" t="str">
        <f>'Gene Table'!D63</f>
        <v>NM_005265</v>
      </c>
      <c r="O64" s="16" t="s">
        <v>249</v>
      </c>
      <c r="P64" s="17" t="str">
        <f>IF(SUM('Control Sample Data'!D$3:D$98)&gt;10,IF(AND(ISNUMBER('Control Sample Data'!D63),'Control Sample Data'!D63&lt;$B$1,'Control Sample Data'!D63&gt;0),'Control Sample Data'!D63,$B$1),"")</f>
        <v/>
      </c>
      <c r="Q64" s="17" t="str">
        <f>IF(SUM('Control Sample Data'!E$3:E$98)&gt;10,IF(AND(ISNUMBER('Control Sample Data'!E63),'Control Sample Data'!E63&lt;$B$1,'Control Sample Data'!E63&gt;0),'Control Sample Data'!E63,$B$1),"")</f>
        <v/>
      </c>
      <c r="R64" s="17" t="str">
        <f>IF(SUM('Control Sample Data'!F$3:F$98)&gt;10,IF(AND(ISNUMBER('Control Sample Data'!F63),'Control Sample Data'!F63&lt;$B$1,'Control Sample Data'!F63&gt;0),'Control Sample Data'!F63,$B$1),"")</f>
        <v/>
      </c>
      <c r="S64" s="17" t="str">
        <f>IF(SUM('Control Sample Data'!G$3:G$98)&gt;10,IF(AND(ISNUMBER('Control Sample Data'!G63),'Control Sample Data'!G63&lt;$B$1,'Control Sample Data'!G63&gt;0),'Control Sample Data'!G63,$B$1),"")</f>
        <v/>
      </c>
      <c r="T64" s="17" t="str">
        <f>IF(SUM('Control Sample Data'!H$3:H$98)&gt;10,IF(AND(ISNUMBER('Control Sample Data'!H63),'Control Sample Data'!H63&lt;$B$1,'Control Sample Data'!H63&gt;0),'Control Sample Data'!H63,$B$1),"")</f>
        <v/>
      </c>
      <c r="U64" s="17" t="str">
        <f>IF(SUM('Control Sample Data'!I$3:I$98)&gt;10,IF(AND(ISNUMBER('Control Sample Data'!I63),'Control Sample Data'!I63&lt;$B$1,'Control Sample Data'!I63&gt;0),'Control Sample Data'!I63,$B$1),"")</f>
        <v/>
      </c>
      <c r="V64" s="17" t="str">
        <f>IF(SUM('Control Sample Data'!J$3:J$98)&gt;10,IF(AND(ISNUMBER('Control Sample Data'!J63),'Control Sample Data'!J63&lt;$B$1,'Control Sample Data'!J63&gt;0),'Control Sample Data'!J63,$B$1),"")</f>
        <v/>
      </c>
      <c r="W64" s="17" t="str">
        <f>IF(SUM('Control Sample Data'!K$3:K$98)&gt;10,IF(AND(ISNUMBER('Control Sample Data'!K63),'Control Sample Data'!K63&lt;$B$1,'Control Sample Data'!K63&gt;0),'Control Sample Data'!K63,$B$1),"")</f>
        <v/>
      </c>
      <c r="X64" s="17" t="str">
        <f>IF(SUM('Control Sample Data'!L$3:L$98)&gt;10,IF(AND(ISNUMBER('Control Sample Data'!L63),'Control Sample Data'!L63&lt;$B$1,'Control Sample Data'!L63&gt;0),'Control Sample Data'!L63,$B$1),"")</f>
        <v/>
      </c>
      <c r="Y64" s="17"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8"/>
      <c r="B65" s="16" t="str">
        <f>IF('Gene Table'!D64="","",'Gene Table'!D64)</f>
        <v>NM_014641</v>
      </c>
      <c r="C65" s="16" t="s">
        <v>253</v>
      </c>
      <c r="D65" s="17" t="str">
        <f>IF(SUM('Test Sample Data'!D$3:D$98)&gt;10,IF(AND(ISNUMBER('Test Sample Data'!D64),'Test Sample Data'!D64&lt;$B$1,'Test Sample Data'!D64&gt;0),'Test Sample Data'!D64,$B$1),"")</f>
        <v/>
      </c>
      <c r="E65" s="17" t="str">
        <f>IF(SUM('Test Sample Data'!E$3:E$98)&gt;10,IF(AND(ISNUMBER('Test Sample Data'!E64),'Test Sample Data'!E64&lt;$B$1,'Test Sample Data'!E64&gt;0),'Test Sample Data'!E64,$B$1),"")</f>
        <v/>
      </c>
      <c r="F65" s="17" t="str">
        <f>IF(SUM('Test Sample Data'!F$3:F$98)&gt;10,IF(AND(ISNUMBER('Test Sample Data'!F64),'Test Sample Data'!F64&lt;$B$1,'Test Sample Data'!F64&gt;0),'Test Sample Data'!F64,$B$1),"")</f>
        <v/>
      </c>
      <c r="G65" s="17" t="str">
        <f>IF(SUM('Test Sample Data'!G$3:G$98)&gt;10,IF(AND(ISNUMBER('Test Sample Data'!G64),'Test Sample Data'!G64&lt;$B$1,'Test Sample Data'!G64&gt;0),'Test Sample Data'!G64,$B$1),"")</f>
        <v/>
      </c>
      <c r="H65" s="17" t="str">
        <f>IF(SUM('Test Sample Data'!H$3:H$98)&gt;10,IF(AND(ISNUMBER('Test Sample Data'!H64),'Test Sample Data'!H64&lt;$B$1,'Test Sample Data'!H64&gt;0),'Test Sample Data'!H64,$B$1),"")</f>
        <v/>
      </c>
      <c r="I65" s="17" t="str">
        <f>IF(SUM('Test Sample Data'!I$3:I$98)&gt;10,IF(AND(ISNUMBER('Test Sample Data'!I64),'Test Sample Data'!I64&lt;$B$1,'Test Sample Data'!I64&gt;0),'Test Sample Data'!I64,$B$1),"")</f>
        <v/>
      </c>
      <c r="J65" s="17" t="str">
        <f>IF(SUM('Test Sample Data'!J$3:J$98)&gt;10,IF(AND(ISNUMBER('Test Sample Data'!J64),'Test Sample Data'!J64&lt;$B$1,'Test Sample Data'!J64&gt;0),'Test Sample Data'!J64,$B$1),"")</f>
        <v/>
      </c>
      <c r="K65" s="17" t="str">
        <f>IF(SUM('Test Sample Data'!K$3:K$98)&gt;10,IF(AND(ISNUMBER('Test Sample Data'!K64),'Test Sample Data'!K64&lt;$B$1,'Test Sample Data'!K64&gt;0),'Test Sample Data'!K64,$B$1),"")</f>
        <v/>
      </c>
      <c r="L65" s="17" t="str">
        <f>IF(SUM('Test Sample Data'!L$3:L$98)&gt;10,IF(AND(ISNUMBER('Test Sample Data'!L64),'Test Sample Data'!L64&lt;$B$1,'Test Sample Data'!L64&gt;0),'Test Sample Data'!L64,$B$1),"")</f>
        <v/>
      </c>
      <c r="M65" s="17" t="str">
        <f>IF(SUM('Test Sample Data'!M$3:M$98)&gt;10,IF(AND(ISNUMBER('Test Sample Data'!M64),'Test Sample Data'!M64&lt;$B$1,'Test Sample Data'!M64&gt;0),'Test Sample Data'!M64,$B$1),"")</f>
        <v/>
      </c>
      <c r="N65" s="17" t="str">
        <f>'Gene Table'!D64</f>
        <v>NM_014641</v>
      </c>
      <c r="O65" s="16" t="s">
        <v>253</v>
      </c>
      <c r="P65" s="17" t="str">
        <f>IF(SUM('Control Sample Data'!D$3:D$98)&gt;10,IF(AND(ISNUMBER('Control Sample Data'!D64),'Control Sample Data'!D64&lt;$B$1,'Control Sample Data'!D64&gt;0),'Control Sample Data'!D64,$B$1),"")</f>
        <v/>
      </c>
      <c r="Q65" s="17" t="str">
        <f>IF(SUM('Control Sample Data'!E$3:E$98)&gt;10,IF(AND(ISNUMBER('Control Sample Data'!E64),'Control Sample Data'!E64&lt;$B$1,'Control Sample Data'!E64&gt;0),'Control Sample Data'!E64,$B$1),"")</f>
        <v/>
      </c>
      <c r="R65" s="17" t="str">
        <f>IF(SUM('Control Sample Data'!F$3:F$98)&gt;10,IF(AND(ISNUMBER('Control Sample Data'!F64),'Control Sample Data'!F64&lt;$B$1,'Control Sample Data'!F64&gt;0),'Control Sample Data'!F64,$B$1),"")</f>
        <v/>
      </c>
      <c r="S65" s="17" t="str">
        <f>IF(SUM('Control Sample Data'!G$3:G$98)&gt;10,IF(AND(ISNUMBER('Control Sample Data'!G64),'Control Sample Data'!G64&lt;$B$1,'Control Sample Data'!G64&gt;0),'Control Sample Data'!G64,$B$1),"")</f>
        <v/>
      </c>
      <c r="T65" s="17" t="str">
        <f>IF(SUM('Control Sample Data'!H$3:H$98)&gt;10,IF(AND(ISNUMBER('Control Sample Data'!H64),'Control Sample Data'!H64&lt;$B$1,'Control Sample Data'!H64&gt;0),'Control Sample Data'!H64,$B$1),"")</f>
        <v/>
      </c>
      <c r="U65" s="17" t="str">
        <f>IF(SUM('Control Sample Data'!I$3:I$98)&gt;10,IF(AND(ISNUMBER('Control Sample Data'!I64),'Control Sample Data'!I64&lt;$B$1,'Control Sample Data'!I64&gt;0),'Control Sample Data'!I64,$B$1),"")</f>
        <v/>
      </c>
      <c r="V65" s="17" t="str">
        <f>IF(SUM('Control Sample Data'!J$3:J$98)&gt;10,IF(AND(ISNUMBER('Control Sample Data'!J64),'Control Sample Data'!J64&lt;$B$1,'Control Sample Data'!J64&gt;0),'Control Sample Data'!J64,$B$1),"")</f>
        <v/>
      </c>
      <c r="W65" s="17" t="str">
        <f>IF(SUM('Control Sample Data'!K$3:K$98)&gt;10,IF(AND(ISNUMBER('Control Sample Data'!K64),'Control Sample Data'!K64&lt;$B$1,'Control Sample Data'!K64&gt;0),'Control Sample Data'!K64,$B$1),"")</f>
        <v/>
      </c>
      <c r="X65" s="17" t="str">
        <f>IF(SUM('Control Sample Data'!L$3:L$98)&gt;10,IF(AND(ISNUMBER('Control Sample Data'!L64),'Control Sample Data'!L64&lt;$B$1,'Control Sample Data'!L64&gt;0),'Control Sample Data'!L64,$B$1),"")</f>
        <v/>
      </c>
      <c r="Y65" s="17"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8"/>
      <c r="B66" s="16" t="str">
        <f>IF('Gene Table'!D65="","",'Gene Table'!D65)</f>
        <v>NM_004212</v>
      </c>
      <c r="C66" s="16" t="s">
        <v>257</v>
      </c>
      <c r="D66" s="17" t="str">
        <f>IF(SUM('Test Sample Data'!D$3:D$98)&gt;10,IF(AND(ISNUMBER('Test Sample Data'!D65),'Test Sample Data'!D65&lt;$B$1,'Test Sample Data'!D65&gt;0),'Test Sample Data'!D65,$B$1),"")</f>
        <v/>
      </c>
      <c r="E66" s="17" t="str">
        <f>IF(SUM('Test Sample Data'!E$3:E$98)&gt;10,IF(AND(ISNUMBER('Test Sample Data'!E65),'Test Sample Data'!E65&lt;$B$1,'Test Sample Data'!E65&gt;0),'Test Sample Data'!E65,$B$1),"")</f>
        <v/>
      </c>
      <c r="F66" s="17" t="str">
        <f>IF(SUM('Test Sample Data'!F$3:F$98)&gt;10,IF(AND(ISNUMBER('Test Sample Data'!F65),'Test Sample Data'!F65&lt;$B$1,'Test Sample Data'!F65&gt;0),'Test Sample Data'!F65,$B$1),"")</f>
        <v/>
      </c>
      <c r="G66" s="17" t="str">
        <f>IF(SUM('Test Sample Data'!G$3:G$98)&gt;10,IF(AND(ISNUMBER('Test Sample Data'!G65),'Test Sample Data'!G65&lt;$B$1,'Test Sample Data'!G65&gt;0),'Test Sample Data'!G65,$B$1),"")</f>
        <v/>
      </c>
      <c r="H66" s="17" t="str">
        <f>IF(SUM('Test Sample Data'!H$3:H$98)&gt;10,IF(AND(ISNUMBER('Test Sample Data'!H65),'Test Sample Data'!H65&lt;$B$1,'Test Sample Data'!H65&gt;0),'Test Sample Data'!H65,$B$1),"")</f>
        <v/>
      </c>
      <c r="I66" s="17" t="str">
        <f>IF(SUM('Test Sample Data'!I$3:I$98)&gt;10,IF(AND(ISNUMBER('Test Sample Data'!I65),'Test Sample Data'!I65&lt;$B$1,'Test Sample Data'!I65&gt;0),'Test Sample Data'!I65,$B$1),"")</f>
        <v/>
      </c>
      <c r="J66" s="17" t="str">
        <f>IF(SUM('Test Sample Data'!J$3:J$98)&gt;10,IF(AND(ISNUMBER('Test Sample Data'!J65),'Test Sample Data'!J65&lt;$B$1,'Test Sample Data'!J65&gt;0),'Test Sample Data'!J65,$B$1),"")</f>
        <v/>
      </c>
      <c r="K66" s="17" t="str">
        <f>IF(SUM('Test Sample Data'!K$3:K$98)&gt;10,IF(AND(ISNUMBER('Test Sample Data'!K65),'Test Sample Data'!K65&lt;$B$1,'Test Sample Data'!K65&gt;0),'Test Sample Data'!K65,$B$1),"")</f>
        <v/>
      </c>
      <c r="L66" s="17" t="str">
        <f>IF(SUM('Test Sample Data'!L$3:L$98)&gt;10,IF(AND(ISNUMBER('Test Sample Data'!L65),'Test Sample Data'!L65&lt;$B$1,'Test Sample Data'!L65&gt;0),'Test Sample Data'!L65,$B$1),"")</f>
        <v/>
      </c>
      <c r="M66" s="17" t="str">
        <f>IF(SUM('Test Sample Data'!M$3:M$98)&gt;10,IF(AND(ISNUMBER('Test Sample Data'!M65),'Test Sample Data'!M65&lt;$B$1,'Test Sample Data'!M65&gt;0),'Test Sample Data'!M65,$B$1),"")</f>
        <v/>
      </c>
      <c r="N66" s="17" t="str">
        <f>'Gene Table'!D65</f>
        <v>NM_004212</v>
      </c>
      <c r="O66" s="16" t="s">
        <v>257</v>
      </c>
      <c r="P66" s="17" t="str">
        <f>IF(SUM('Control Sample Data'!D$3:D$98)&gt;10,IF(AND(ISNUMBER('Control Sample Data'!D65),'Control Sample Data'!D65&lt;$B$1,'Control Sample Data'!D65&gt;0),'Control Sample Data'!D65,$B$1),"")</f>
        <v/>
      </c>
      <c r="Q66" s="17" t="str">
        <f>IF(SUM('Control Sample Data'!E$3:E$98)&gt;10,IF(AND(ISNUMBER('Control Sample Data'!E65),'Control Sample Data'!E65&lt;$B$1,'Control Sample Data'!E65&gt;0),'Control Sample Data'!E65,$B$1),"")</f>
        <v/>
      </c>
      <c r="R66" s="17" t="str">
        <f>IF(SUM('Control Sample Data'!F$3:F$98)&gt;10,IF(AND(ISNUMBER('Control Sample Data'!F65),'Control Sample Data'!F65&lt;$B$1,'Control Sample Data'!F65&gt;0),'Control Sample Data'!F65,$B$1),"")</f>
        <v/>
      </c>
      <c r="S66" s="17" t="str">
        <f>IF(SUM('Control Sample Data'!G$3:G$98)&gt;10,IF(AND(ISNUMBER('Control Sample Data'!G65),'Control Sample Data'!G65&lt;$B$1,'Control Sample Data'!G65&gt;0),'Control Sample Data'!G65,$B$1),"")</f>
        <v/>
      </c>
      <c r="T66" s="17" t="str">
        <f>IF(SUM('Control Sample Data'!H$3:H$98)&gt;10,IF(AND(ISNUMBER('Control Sample Data'!H65),'Control Sample Data'!H65&lt;$B$1,'Control Sample Data'!H65&gt;0),'Control Sample Data'!H65,$B$1),"")</f>
        <v/>
      </c>
      <c r="U66" s="17" t="str">
        <f>IF(SUM('Control Sample Data'!I$3:I$98)&gt;10,IF(AND(ISNUMBER('Control Sample Data'!I65),'Control Sample Data'!I65&lt;$B$1,'Control Sample Data'!I65&gt;0),'Control Sample Data'!I65,$B$1),"")</f>
        <v/>
      </c>
      <c r="V66" s="17" t="str">
        <f>IF(SUM('Control Sample Data'!J$3:J$98)&gt;10,IF(AND(ISNUMBER('Control Sample Data'!J65),'Control Sample Data'!J65&lt;$B$1,'Control Sample Data'!J65&gt;0),'Control Sample Data'!J65,$B$1),"")</f>
        <v/>
      </c>
      <c r="W66" s="17" t="str">
        <f>IF(SUM('Control Sample Data'!K$3:K$98)&gt;10,IF(AND(ISNUMBER('Control Sample Data'!K65),'Control Sample Data'!K65&lt;$B$1,'Control Sample Data'!K65&gt;0),'Control Sample Data'!K65,$B$1),"")</f>
        <v/>
      </c>
      <c r="X66" s="17" t="str">
        <f>IF(SUM('Control Sample Data'!L$3:L$98)&gt;10,IF(AND(ISNUMBER('Control Sample Data'!L65),'Control Sample Data'!L65&lt;$B$1,'Control Sample Data'!L65&gt;0),'Control Sample Data'!L65,$B$1),"")</f>
        <v/>
      </c>
      <c r="Y66" s="17"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8"/>
      <c r="B67" s="16" t="str">
        <f>IF('Gene Table'!D66="","",'Gene Table'!D66)</f>
        <v>NM_003786</v>
      </c>
      <c r="C67" s="16" t="s">
        <v>261</v>
      </c>
      <c r="D67" s="17" t="str">
        <f>IF(SUM('Test Sample Data'!D$3:D$98)&gt;10,IF(AND(ISNUMBER('Test Sample Data'!D66),'Test Sample Data'!D66&lt;$B$1,'Test Sample Data'!D66&gt;0),'Test Sample Data'!D66,$B$1),"")</f>
        <v/>
      </c>
      <c r="E67" s="17" t="str">
        <f>IF(SUM('Test Sample Data'!E$3:E$98)&gt;10,IF(AND(ISNUMBER('Test Sample Data'!E66),'Test Sample Data'!E66&lt;$B$1,'Test Sample Data'!E66&gt;0),'Test Sample Data'!E66,$B$1),"")</f>
        <v/>
      </c>
      <c r="F67" s="17" t="str">
        <f>IF(SUM('Test Sample Data'!F$3:F$98)&gt;10,IF(AND(ISNUMBER('Test Sample Data'!F66),'Test Sample Data'!F66&lt;$B$1,'Test Sample Data'!F66&gt;0),'Test Sample Data'!F66,$B$1),"")</f>
        <v/>
      </c>
      <c r="G67" s="17" t="str">
        <f>IF(SUM('Test Sample Data'!G$3:G$98)&gt;10,IF(AND(ISNUMBER('Test Sample Data'!G66),'Test Sample Data'!G66&lt;$B$1,'Test Sample Data'!G66&gt;0),'Test Sample Data'!G66,$B$1),"")</f>
        <v/>
      </c>
      <c r="H67" s="17" t="str">
        <f>IF(SUM('Test Sample Data'!H$3:H$98)&gt;10,IF(AND(ISNUMBER('Test Sample Data'!H66),'Test Sample Data'!H66&lt;$B$1,'Test Sample Data'!H66&gt;0),'Test Sample Data'!H66,$B$1),"")</f>
        <v/>
      </c>
      <c r="I67" s="17" t="str">
        <f>IF(SUM('Test Sample Data'!I$3:I$98)&gt;10,IF(AND(ISNUMBER('Test Sample Data'!I66),'Test Sample Data'!I66&lt;$B$1,'Test Sample Data'!I66&gt;0),'Test Sample Data'!I66,$B$1),"")</f>
        <v/>
      </c>
      <c r="J67" s="17" t="str">
        <f>IF(SUM('Test Sample Data'!J$3:J$98)&gt;10,IF(AND(ISNUMBER('Test Sample Data'!J66),'Test Sample Data'!J66&lt;$B$1,'Test Sample Data'!J66&gt;0),'Test Sample Data'!J66,$B$1),"")</f>
        <v/>
      </c>
      <c r="K67" s="17" t="str">
        <f>IF(SUM('Test Sample Data'!K$3:K$98)&gt;10,IF(AND(ISNUMBER('Test Sample Data'!K66),'Test Sample Data'!K66&lt;$B$1,'Test Sample Data'!K66&gt;0),'Test Sample Data'!K66,$B$1),"")</f>
        <v/>
      </c>
      <c r="L67" s="17" t="str">
        <f>IF(SUM('Test Sample Data'!L$3:L$98)&gt;10,IF(AND(ISNUMBER('Test Sample Data'!L66),'Test Sample Data'!L66&lt;$B$1,'Test Sample Data'!L66&gt;0),'Test Sample Data'!L66,$B$1),"")</f>
        <v/>
      </c>
      <c r="M67" s="17" t="str">
        <f>IF(SUM('Test Sample Data'!M$3:M$98)&gt;10,IF(AND(ISNUMBER('Test Sample Data'!M66),'Test Sample Data'!M66&lt;$B$1,'Test Sample Data'!M66&gt;0),'Test Sample Data'!M66,$B$1),"")</f>
        <v/>
      </c>
      <c r="N67" s="17" t="str">
        <f>'Gene Table'!D66</f>
        <v>NM_003786</v>
      </c>
      <c r="O67" s="16" t="s">
        <v>261</v>
      </c>
      <c r="P67" s="17" t="str">
        <f>IF(SUM('Control Sample Data'!D$3:D$98)&gt;10,IF(AND(ISNUMBER('Control Sample Data'!D66),'Control Sample Data'!D66&lt;$B$1,'Control Sample Data'!D66&gt;0),'Control Sample Data'!D66,$B$1),"")</f>
        <v/>
      </c>
      <c r="Q67" s="17" t="str">
        <f>IF(SUM('Control Sample Data'!E$3:E$98)&gt;10,IF(AND(ISNUMBER('Control Sample Data'!E66),'Control Sample Data'!E66&lt;$B$1,'Control Sample Data'!E66&gt;0),'Control Sample Data'!E66,$B$1),"")</f>
        <v/>
      </c>
      <c r="R67" s="17" t="str">
        <f>IF(SUM('Control Sample Data'!F$3:F$98)&gt;10,IF(AND(ISNUMBER('Control Sample Data'!F66),'Control Sample Data'!F66&lt;$B$1,'Control Sample Data'!F66&gt;0),'Control Sample Data'!F66,$B$1),"")</f>
        <v/>
      </c>
      <c r="S67" s="17" t="str">
        <f>IF(SUM('Control Sample Data'!G$3:G$98)&gt;10,IF(AND(ISNUMBER('Control Sample Data'!G66),'Control Sample Data'!G66&lt;$B$1,'Control Sample Data'!G66&gt;0),'Control Sample Data'!G66,$B$1),"")</f>
        <v/>
      </c>
      <c r="T67" s="17" t="str">
        <f>IF(SUM('Control Sample Data'!H$3:H$98)&gt;10,IF(AND(ISNUMBER('Control Sample Data'!H66),'Control Sample Data'!H66&lt;$B$1,'Control Sample Data'!H66&gt;0),'Control Sample Data'!H66,$B$1),"")</f>
        <v/>
      </c>
      <c r="U67" s="17" t="str">
        <f>IF(SUM('Control Sample Data'!I$3:I$98)&gt;10,IF(AND(ISNUMBER('Control Sample Data'!I66),'Control Sample Data'!I66&lt;$B$1,'Control Sample Data'!I66&gt;0),'Control Sample Data'!I66,$B$1),"")</f>
        <v/>
      </c>
      <c r="V67" s="17" t="str">
        <f>IF(SUM('Control Sample Data'!J$3:J$98)&gt;10,IF(AND(ISNUMBER('Control Sample Data'!J66),'Control Sample Data'!J66&lt;$B$1,'Control Sample Data'!J66&gt;0),'Control Sample Data'!J66,$B$1),"")</f>
        <v/>
      </c>
      <c r="W67" s="17" t="str">
        <f>IF(SUM('Control Sample Data'!K$3:K$98)&gt;10,IF(AND(ISNUMBER('Control Sample Data'!K66),'Control Sample Data'!K66&lt;$B$1,'Control Sample Data'!K66&gt;0),'Control Sample Data'!K66,$B$1),"")</f>
        <v/>
      </c>
      <c r="X67" s="17" t="str">
        <f>IF(SUM('Control Sample Data'!L$3:L$98)&gt;10,IF(AND(ISNUMBER('Control Sample Data'!L66),'Control Sample Data'!L66&lt;$B$1,'Control Sample Data'!L66&gt;0),'Control Sample Data'!L66,$B$1),"")</f>
        <v/>
      </c>
      <c r="Y67" s="17"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8"/>
      <c r="B68" s="16" t="str">
        <f>IF('Gene Table'!D67="","",'Gene Table'!D67)</f>
        <v>NM_001754</v>
      </c>
      <c r="C68" s="16" t="s">
        <v>265</v>
      </c>
      <c r="D68" s="17" t="str">
        <f>IF(SUM('Test Sample Data'!D$3:D$98)&gt;10,IF(AND(ISNUMBER('Test Sample Data'!D67),'Test Sample Data'!D67&lt;$B$1,'Test Sample Data'!D67&gt;0),'Test Sample Data'!D67,$B$1),"")</f>
        <v/>
      </c>
      <c r="E68" s="17" t="str">
        <f>IF(SUM('Test Sample Data'!E$3:E$98)&gt;10,IF(AND(ISNUMBER('Test Sample Data'!E67),'Test Sample Data'!E67&lt;$B$1,'Test Sample Data'!E67&gt;0),'Test Sample Data'!E67,$B$1),"")</f>
        <v/>
      </c>
      <c r="F68" s="17" t="str">
        <f>IF(SUM('Test Sample Data'!F$3:F$98)&gt;10,IF(AND(ISNUMBER('Test Sample Data'!F67),'Test Sample Data'!F67&lt;$B$1,'Test Sample Data'!F67&gt;0),'Test Sample Data'!F67,$B$1),"")</f>
        <v/>
      </c>
      <c r="G68" s="17" t="str">
        <f>IF(SUM('Test Sample Data'!G$3:G$98)&gt;10,IF(AND(ISNUMBER('Test Sample Data'!G67),'Test Sample Data'!G67&lt;$B$1,'Test Sample Data'!G67&gt;0),'Test Sample Data'!G67,$B$1),"")</f>
        <v/>
      </c>
      <c r="H68" s="17" t="str">
        <f>IF(SUM('Test Sample Data'!H$3:H$98)&gt;10,IF(AND(ISNUMBER('Test Sample Data'!H67),'Test Sample Data'!H67&lt;$B$1,'Test Sample Data'!H67&gt;0),'Test Sample Data'!H67,$B$1),"")</f>
        <v/>
      </c>
      <c r="I68" s="17" t="str">
        <f>IF(SUM('Test Sample Data'!I$3:I$98)&gt;10,IF(AND(ISNUMBER('Test Sample Data'!I67),'Test Sample Data'!I67&lt;$B$1,'Test Sample Data'!I67&gt;0),'Test Sample Data'!I67,$B$1),"")</f>
        <v/>
      </c>
      <c r="J68" s="17" t="str">
        <f>IF(SUM('Test Sample Data'!J$3:J$98)&gt;10,IF(AND(ISNUMBER('Test Sample Data'!J67),'Test Sample Data'!J67&lt;$B$1,'Test Sample Data'!J67&gt;0),'Test Sample Data'!J67,$B$1),"")</f>
        <v/>
      </c>
      <c r="K68" s="17" t="str">
        <f>IF(SUM('Test Sample Data'!K$3:K$98)&gt;10,IF(AND(ISNUMBER('Test Sample Data'!K67),'Test Sample Data'!K67&lt;$B$1,'Test Sample Data'!K67&gt;0),'Test Sample Data'!K67,$B$1),"")</f>
        <v/>
      </c>
      <c r="L68" s="17" t="str">
        <f>IF(SUM('Test Sample Data'!L$3:L$98)&gt;10,IF(AND(ISNUMBER('Test Sample Data'!L67),'Test Sample Data'!L67&lt;$B$1,'Test Sample Data'!L67&gt;0),'Test Sample Data'!L67,$B$1),"")</f>
        <v/>
      </c>
      <c r="M68" s="17" t="str">
        <f>IF(SUM('Test Sample Data'!M$3:M$98)&gt;10,IF(AND(ISNUMBER('Test Sample Data'!M67),'Test Sample Data'!M67&lt;$B$1,'Test Sample Data'!M67&gt;0),'Test Sample Data'!M67,$B$1),"")</f>
        <v/>
      </c>
      <c r="N68" s="17" t="str">
        <f>'Gene Table'!D67</f>
        <v>NM_001754</v>
      </c>
      <c r="O68" s="16" t="s">
        <v>265</v>
      </c>
      <c r="P68" s="17" t="str">
        <f>IF(SUM('Control Sample Data'!D$3:D$98)&gt;10,IF(AND(ISNUMBER('Control Sample Data'!D67),'Control Sample Data'!D67&lt;$B$1,'Control Sample Data'!D67&gt;0),'Control Sample Data'!D67,$B$1),"")</f>
        <v/>
      </c>
      <c r="Q68" s="17" t="str">
        <f>IF(SUM('Control Sample Data'!E$3:E$98)&gt;10,IF(AND(ISNUMBER('Control Sample Data'!E67),'Control Sample Data'!E67&lt;$B$1,'Control Sample Data'!E67&gt;0),'Control Sample Data'!E67,$B$1),"")</f>
        <v/>
      </c>
      <c r="R68" s="17" t="str">
        <f>IF(SUM('Control Sample Data'!F$3:F$98)&gt;10,IF(AND(ISNUMBER('Control Sample Data'!F67),'Control Sample Data'!F67&lt;$B$1,'Control Sample Data'!F67&gt;0),'Control Sample Data'!F67,$B$1),"")</f>
        <v/>
      </c>
      <c r="S68" s="17" t="str">
        <f>IF(SUM('Control Sample Data'!G$3:G$98)&gt;10,IF(AND(ISNUMBER('Control Sample Data'!G67),'Control Sample Data'!G67&lt;$B$1,'Control Sample Data'!G67&gt;0),'Control Sample Data'!G67,$B$1),"")</f>
        <v/>
      </c>
      <c r="T68" s="17" t="str">
        <f>IF(SUM('Control Sample Data'!H$3:H$98)&gt;10,IF(AND(ISNUMBER('Control Sample Data'!H67),'Control Sample Data'!H67&lt;$B$1,'Control Sample Data'!H67&gt;0),'Control Sample Data'!H67,$B$1),"")</f>
        <v/>
      </c>
      <c r="U68" s="17" t="str">
        <f>IF(SUM('Control Sample Data'!I$3:I$98)&gt;10,IF(AND(ISNUMBER('Control Sample Data'!I67),'Control Sample Data'!I67&lt;$B$1,'Control Sample Data'!I67&gt;0),'Control Sample Data'!I67,$B$1),"")</f>
        <v/>
      </c>
      <c r="V68" s="17" t="str">
        <f>IF(SUM('Control Sample Data'!J$3:J$98)&gt;10,IF(AND(ISNUMBER('Control Sample Data'!J67),'Control Sample Data'!J67&lt;$B$1,'Control Sample Data'!J67&gt;0),'Control Sample Data'!J67,$B$1),"")</f>
        <v/>
      </c>
      <c r="W68" s="17" t="str">
        <f>IF(SUM('Control Sample Data'!K$3:K$98)&gt;10,IF(AND(ISNUMBER('Control Sample Data'!K67),'Control Sample Data'!K67&lt;$B$1,'Control Sample Data'!K67&gt;0),'Control Sample Data'!K67,$B$1),"")</f>
        <v/>
      </c>
      <c r="X68" s="17" t="str">
        <f>IF(SUM('Control Sample Data'!L$3:L$98)&gt;10,IF(AND(ISNUMBER('Control Sample Data'!L67),'Control Sample Data'!L67&lt;$B$1,'Control Sample Data'!L67&gt;0),'Control Sample Data'!L67,$B$1),"")</f>
        <v/>
      </c>
      <c r="Y68" s="17"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8"/>
      <c r="B69" s="16" t="str">
        <f>IF('Gene Table'!D68="","",'Gene Table'!D68)</f>
        <v>NM_181672</v>
      </c>
      <c r="C69" s="16" t="s">
        <v>269</v>
      </c>
      <c r="D69" s="17" t="str">
        <f>IF(SUM('Test Sample Data'!D$3:D$98)&gt;10,IF(AND(ISNUMBER('Test Sample Data'!D68),'Test Sample Data'!D68&lt;$B$1,'Test Sample Data'!D68&gt;0),'Test Sample Data'!D68,$B$1),"")</f>
        <v/>
      </c>
      <c r="E69" s="17" t="str">
        <f>IF(SUM('Test Sample Data'!E$3:E$98)&gt;10,IF(AND(ISNUMBER('Test Sample Data'!E68),'Test Sample Data'!E68&lt;$B$1,'Test Sample Data'!E68&gt;0),'Test Sample Data'!E68,$B$1),"")</f>
        <v/>
      </c>
      <c r="F69" s="17" t="str">
        <f>IF(SUM('Test Sample Data'!F$3:F$98)&gt;10,IF(AND(ISNUMBER('Test Sample Data'!F68),'Test Sample Data'!F68&lt;$B$1,'Test Sample Data'!F68&gt;0),'Test Sample Data'!F68,$B$1),"")</f>
        <v/>
      </c>
      <c r="G69" s="17" t="str">
        <f>IF(SUM('Test Sample Data'!G$3:G$98)&gt;10,IF(AND(ISNUMBER('Test Sample Data'!G68),'Test Sample Data'!G68&lt;$B$1,'Test Sample Data'!G68&gt;0),'Test Sample Data'!G68,$B$1),"")</f>
        <v/>
      </c>
      <c r="H69" s="17" t="str">
        <f>IF(SUM('Test Sample Data'!H$3:H$98)&gt;10,IF(AND(ISNUMBER('Test Sample Data'!H68),'Test Sample Data'!H68&lt;$B$1,'Test Sample Data'!H68&gt;0),'Test Sample Data'!H68,$B$1),"")</f>
        <v/>
      </c>
      <c r="I69" s="17" t="str">
        <f>IF(SUM('Test Sample Data'!I$3:I$98)&gt;10,IF(AND(ISNUMBER('Test Sample Data'!I68),'Test Sample Data'!I68&lt;$B$1,'Test Sample Data'!I68&gt;0),'Test Sample Data'!I68,$B$1),"")</f>
        <v/>
      </c>
      <c r="J69" s="17" t="str">
        <f>IF(SUM('Test Sample Data'!J$3:J$98)&gt;10,IF(AND(ISNUMBER('Test Sample Data'!J68),'Test Sample Data'!J68&lt;$B$1,'Test Sample Data'!J68&gt;0),'Test Sample Data'!J68,$B$1),"")</f>
        <v/>
      </c>
      <c r="K69" s="17" t="str">
        <f>IF(SUM('Test Sample Data'!K$3:K$98)&gt;10,IF(AND(ISNUMBER('Test Sample Data'!K68),'Test Sample Data'!K68&lt;$B$1,'Test Sample Data'!K68&gt;0),'Test Sample Data'!K68,$B$1),"")</f>
        <v/>
      </c>
      <c r="L69" s="17" t="str">
        <f>IF(SUM('Test Sample Data'!L$3:L$98)&gt;10,IF(AND(ISNUMBER('Test Sample Data'!L68),'Test Sample Data'!L68&lt;$B$1,'Test Sample Data'!L68&gt;0),'Test Sample Data'!L68,$B$1),"")</f>
        <v/>
      </c>
      <c r="M69" s="17" t="str">
        <f>IF(SUM('Test Sample Data'!M$3:M$98)&gt;10,IF(AND(ISNUMBER('Test Sample Data'!M68),'Test Sample Data'!M68&lt;$B$1,'Test Sample Data'!M68&gt;0),'Test Sample Data'!M68,$B$1),"")</f>
        <v/>
      </c>
      <c r="N69" s="17" t="str">
        <f>'Gene Table'!D68</f>
        <v>NM_181672</v>
      </c>
      <c r="O69" s="16" t="s">
        <v>269</v>
      </c>
      <c r="P69" s="17" t="str">
        <f>IF(SUM('Control Sample Data'!D$3:D$98)&gt;10,IF(AND(ISNUMBER('Control Sample Data'!D68),'Control Sample Data'!D68&lt;$B$1,'Control Sample Data'!D68&gt;0),'Control Sample Data'!D68,$B$1),"")</f>
        <v/>
      </c>
      <c r="Q69" s="17" t="str">
        <f>IF(SUM('Control Sample Data'!E$3:E$98)&gt;10,IF(AND(ISNUMBER('Control Sample Data'!E68),'Control Sample Data'!E68&lt;$B$1,'Control Sample Data'!E68&gt;0),'Control Sample Data'!E68,$B$1),"")</f>
        <v/>
      </c>
      <c r="R69" s="17" t="str">
        <f>IF(SUM('Control Sample Data'!F$3:F$98)&gt;10,IF(AND(ISNUMBER('Control Sample Data'!F68),'Control Sample Data'!F68&lt;$B$1,'Control Sample Data'!F68&gt;0),'Control Sample Data'!F68,$B$1),"")</f>
        <v/>
      </c>
      <c r="S69" s="17" t="str">
        <f>IF(SUM('Control Sample Data'!G$3:G$98)&gt;10,IF(AND(ISNUMBER('Control Sample Data'!G68),'Control Sample Data'!G68&lt;$B$1,'Control Sample Data'!G68&gt;0),'Control Sample Data'!G68,$B$1),"")</f>
        <v/>
      </c>
      <c r="T69" s="17" t="str">
        <f>IF(SUM('Control Sample Data'!H$3:H$98)&gt;10,IF(AND(ISNUMBER('Control Sample Data'!H68),'Control Sample Data'!H68&lt;$B$1,'Control Sample Data'!H68&gt;0),'Control Sample Data'!H68,$B$1),"")</f>
        <v/>
      </c>
      <c r="U69" s="17" t="str">
        <f>IF(SUM('Control Sample Data'!I$3:I$98)&gt;10,IF(AND(ISNUMBER('Control Sample Data'!I68),'Control Sample Data'!I68&lt;$B$1,'Control Sample Data'!I68&gt;0),'Control Sample Data'!I68,$B$1),"")</f>
        <v/>
      </c>
      <c r="V69" s="17" t="str">
        <f>IF(SUM('Control Sample Data'!J$3:J$98)&gt;10,IF(AND(ISNUMBER('Control Sample Data'!J68),'Control Sample Data'!J68&lt;$B$1,'Control Sample Data'!J68&gt;0),'Control Sample Data'!J68,$B$1),"")</f>
        <v/>
      </c>
      <c r="W69" s="17" t="str">
        <f>IF(SUM('Control Sample Data'!K$3:K$98)&gt;10,IF(AND(ISNUMBER('Control Sample Data'!K68),'Control Sample Data'!K68&lt;$B$1,'Control Sample Data'!K68&gt;0),'Control Sample Data'!K68,$B$1),"")</f>
        <v/>
      </c>
      <c r="X69" s="17" t="str">
        <f>IF(SUM('Control Sample Data'!L$3:L$98)&gt;10,IF(AND(ISNUMBER('Control Sample Data'!L68),'Control Sample Data'!L68&lt;$B$1,'Control Sample Data'!L68&gt;0),'Control Sample Data'!L68,$B$1),"")</f>
        <v/>
      </c>
      <c r="Y69" s="17"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8"/>
      <c r="B70" s="16" t="str">
        <f>IF('Gene Table'!D69="","",'Gene Table'!D69)</f>
        <v>NM_003604</v>
      </c>
      <c r="C70" s="16" t="s">
        <v>273</v>
      </c>
      <c r="D70" s="17" t="str">
        <f>IF(SUM('Test Sample Data'!D$3:D$98)&gt;10,IF(AND(ISNUMBER('Test Sample Data'!D69),'Test Sample Data'!D69&lt;$B$1,'Test Sample Data'!D69&gt;0),'Test Sample Data'!D69,$B$1),"")</f>
        <v/>
      </c>
      <c r="E70" s="17" t="str">
        <f>IF(SUM('Test Sample Data'!E$3:E$98)&gt;10,IF(AND(ISNUMBER('Test Sample Data'!E69),'Test Sample Data'!E69&lt;$B$1,'Test Sample Data'!E69&gt;0),'Test Sample Data'!E69,$B$1),"")</f>
        <v/>
      </c>
      <c r="F70" s="17" t="str">
        <f>IF(SUM('Test Sample Data'!F$3:F$98)&gt;10,IF(AND(ISNUMBER('Test Sample Data'!F69),'Test Sample Data'!F69&lt;$B$1,'Test Sample Data'!F69&gt;0),'Test Sample Data'!F69,$B$1),"")</f>
        <v/>
      </c>
      <c r="G70" s="17" t="str">
        <f>IF(SUM('Test Sample Data'!G$3:G$98)&gt;10,IF(AND(ISNUMBER('Test Sample Data'!G69),'Test Sample Data'!G69&lt;$B$1,'Test Sample Data'!G69&gt;0),'Test Sample Data'!G69,$B$1),"")</f>
        <v/>
      </c>
      <c r="H70" s="17" t="str">
        <f>IF(SUM('Test Sample Data'!H$3:H$98)&gt;10,IF(AND(ISNUMBER('Test Sample Data'!H69),'Test Sample Data'!H69&lt;$B$1,'Test Sample Data'!H69&gt;0),'Test Sample Data'!H69,$B$1),"")</f>
        <v/>
      </c>
      <c r="I70" s="17" t="str">
        <f>IF(SUM('Test Sample Data'!I$3:I$98)&gt;10,IF(AND(ISNUMBER('Test Sample Data'!I69),'Test Sample Data'!I69&lt;$B$1,'Test Sample Data'!I69&gt;0),'Test Sample Data'!I69,$B$1),"")</f>
        <v/>
      </c>
      <c r="J70" s="17" t="str">
        <f>IF(SUM('Test Sample Data'!J$3:J$98)&gt;10,IF(AND(ISNUMBER('Test Sample Data'!J69),'Test Sample Data'!J69&lt;$B$1,'Test Sample Data'!J69&gt;0),'Test Sample Data'!J69,$B$1),"")</f>
        <v/>
      </c>
      <c r="K70" s="17" t="str">
        <f>IF(SUM('Test Sample Data'!K$3:K$98)&gt;10,IF(AND(ISNUMBER('Test Sample Data'!K69),'Test Sample Data'!K69&lt;$B$1,'Test Sample Data'!K69&gt;0),'Test Sample Data'!K69,$B$1),"")</f>
        <v/>
      </c>
      <c r="L70" s="17" t="str">
        <f>IF(SUM('Test Sample Data'!L$3:L$98)&gt;10,IF(AND(ISNUMBER('Test Sample Data'!L69),'Test Sample Data'!L69&lt;$B$1,'Test Sample Data'!L69&gt;0),'Test Sample Data'!L69,$B$1),"")</f>
        <v/>
      </c>
      <c r="M70" s="17" t="str">
        <f>IF(SUM('Test Sample Data'!M$3:M$98)&gt;10,IF(AND(ISNUMBER('Test Sample Data'!M69),'Test Sample Data'!M69&lt;$B$1,'Test Sample Data'!M69&gt;0),'Test Sample Data'!M69,$B$1),"")</f>
        <v/>
      </c>
      <c r="N70" s="17" t="str">
        <f>'Gene Table'!D69</f>
        <v>NM_003604</v>
      </c>
      <c r="O70" s="16" t="s">
        <v>273</v>
      </c>
      <c r="P70" s="17" t="str">
        <f>IF(SUM('Control Sample Data'!D$3:D$98)&gt;10,IF(AND(ISNUMBER('Control Sample Data'!D69),'Control Sample Data'!D69&lt;$B$1,'Control Sample Data'!D69&gt;0),'Control Sample Data'!D69,$B$1),"")</f>
        <v/>
      </c>
      <c r="Q70" s="17" t="str">
        <f>IF(SUM('Control Sample Data'!E$3:E$98)&gt;10,IF(AND(ISNUMBER('Control Sample Data'!E69),'Control Sample Data'!E69&lt;$B$1,'Control Sample Data'!E69&gt;0),'Control Sample Data'!E69,$B$1),"")</f>
        <v/>
      </c>
      <c r="R70" s="17" t="str">
        <f>IF(SUM('Control Sample Data'!F$3:F$98)&gt;10,IF(AND(ISNUMBER('Control Sample Data'!F69),'Control Sample Data'!F69&lt;$B$1,'Control Sample Data'!F69&gt;0),'Control Sample Data'!F69,$B$1),"")</f>
        <v/>
      </c>
      <c r="S70" s="17" t="str">
        <f>IF(SUM('Control Sample Data'!G$3:G$98)&gt;10,IF(AND(ISNUMBER('Control Sample Data'!G69),'Control Sample Data'!G69&lt;$B$1,'Control Sample Data'!G69&gt;0),'Control Sample Data'!G69,$B$1),"")</f>
        <v/>
      </c>
      <c r="T70" s="17" t="str">
        <f>IF(SUM('Control Sample Data'!H$3:H$98)&gt;10,IF(AND(ISNUMBER('Control Sample Data'!H69),'Control Sample Data'!H69&lt;$B$1,'Control Sample Data'!H69&gt;0),'Control Sample Data'!H69,$B$1),"")</f>
        <v/>
      </c>
      <c r="U70" s="17" t="str">
        <f>IF(SUM('Control Sample Data'!I$3:I$98)&gt;10,IF(AND(ISNUMBER('Control Sample Data'!I69),'Control Sample Data'!I69&lt;$B$1,'Control Sample Data'!I69&gt;0),'Control Sample Data'!I69,$B$1),"")</f>
        <v/>
      </c>
      <c r="V70" s="17" t="str">
        <f>IF(SUM('Control Sample Data'!J$3:J$98)&gt;10,IF(AND(ISNUMBER('Control Sample Data'!J69),'Control Sample Data'!J69&lt;$B$1,'Control Sample Data'!J69&gt;0),'Control Sample Data'!J69,$B$1),"")</f>
        <v/>
      </c>
      <c r="W70" s="17" t="str">
        <f>IF(SUM('Control Sample Data'!K$3:K$98)&gt;10,IF(AND(ISNUMBER('Control Sample Data'!K69),'Control Sample Data'!K69&lt;$B$1,'Control Sample Data'!K69&gt;0),'Control Sample Data'!K69,$B$1),"")</f>
        <v/>
      </c>
      <c r="X70" s="17" t="str">
        <f>IF(SUM('Control Sample Data'!L$3:L$98)&gt;10,IF(AND(ISNUMBER('Control Sample Data'!L69),'Control Sample Data'!L69&lt;$B$1,'Control Sample Data'!L69&gt;0),'Control Sample Data'!L69,$B$1),"")</f>
        <v/>
      </c>
      <c r="Y70" s="17"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8"/>
      <c r="B71" s="16" t="str">
        <f>IF('Gene Table'!D70="","",'Gene Table'!D70)</f>
        <v>NM_030782</v>
      </c>
      <c r="C71" s="16" t="s">
        <v>277</v>
      </c>
      <c r="D71" s="17" t="str">
        <f>IF(SUM('Test Sample Data'!D$3:D$98)&gt;10,IF(AND(ISNUMBER('Test Sample Data'!D70),'Test Sample Data'!D70&lt;$B$1,'Test Sample Data'!D70&gt;0),'Test Sample Data'!D70,$B$1),"")</f>
        <v/>
      </c>
      <c r="E71" s="17" t="str">
        <f>IF(SUM('Test Sample Data'!E$3:E$98)&gt;10,IF(AND(ISNUMBER('Test Sample Data'!E70),'Test Sample Data'!E70&lt;$B$1,'Test Sample Data'!E70&gt;0),'Test Sample Data'!E70,$B$1),"")</f>
        <v/>
      </c>
      <c r="F71" s="17" t="str">
        <f>IF(SUM('Test Sample Data'!F$3:F$98)&gt;10,IF(AND(ISNUMBER('Test Sample Data'!F70),'Test Sample Data'!F70&lt;$B$1,'Test Sample Data'!F70&gt;0),'Test Sample Data'!F70,$B$1),"")</f>
        <v/>
      </c>
      <c r="G71" s="17" t="str">
        <f>IF(SUM('Test Sample Data'!G$3:G$98)&gt;10,IF(AND(ISNUMBER('Test Sample Data'!G70),'Test Sample Data'!G70&lt;$B$1,'Test Sample Data'!G70&gt;0),'Test Sample Data'!G70,$B$1),"")</f>
        <v/>
      </c>
      <c r="H71" s="17" t="str">
        <f>IF(SUM('Test Sample Data'!H$3:H$98)&gt;10,IF(AND(ISNUMBER('Test Sample Data'!H70),'Test Sample Data'!H70&lt;$B$1,'Test Sample Data'!H70&gt;0),'Test Sample Data'!H70,$B$1),"")</f>
        <v/>
      </c>
      <c r="I71" s="17" t="str">
        <f>IF(SUM('Test Sample Data'!I$3:I$98)&gt;10,IF(AND(ISNUMBER('Test Sample Data'!I70),'Test Sample Data'!I70&lt;$B$1,'Test Sample Data'!I70&gt;0),'Test Sample Data'!I70,$B$1),"")</f>
        <v/>
      </c>
      <c r="J71" s="17" t="str">
        <f>IF(SUM('Test Sample Data'!J$3:J$98)&gt;10,IF(AND(ISNUMBER('Test Sample Data'!J70),'Test Sample Data'!J70&lt;$B$1,'Test Sample Data'!J70&gt;0),'Test Sample Data'!J70,$B$1),"")</f>
        <v/>
      </c>
      <c r="K71" s="17" t="str">
        <f>IF(SUM('Test Sample Data'!K$3:K$98)&gt;10,IF(AND(ISNUMBER('Test Sample Data'!K70),'Test Sample Data'!K70&lt;$B$1,'Test Sample Data'!K70&gt;0),'Test Sample Data'!K70,$B$1),"")</f>
        <v/>
      </c>
      <c r="L71" s="17" t="str">
        <f>IF(SUM('Test Sample Data'!L$3:L$98)&gt;10,IF(AND(ISNUMBER('Test Sample Data'!L70),'Test Sample Data'!L70&lt;$B$1,'Test Sample Data'!L70&gt;0),'Test Sample Data'!L70,$B$1),"")</f>
        <v/>
      </c>
      <c r="M71" s="17" t="str">
        <f>IF(SUM('Test Sample Data'!M$3:M$98)&gt;10,IF(AND(ISNUMBER('Test Sample Data'!M70),'Test Sample Data'!M70&lt;$B$1,'Test Sample Data'!M70&gt;0),'Test Sample Data'!M70,$B$1),"")</f>
        <v/>
      </c>
      <c r="N71" s="17" t="str">
        <f>'Gene Table'!D70</f>
        <v>NM_030782</v>
      </c>
      <c r="O71" s="16" t="s">
        <v>277</v>
      </c>
      <c r="P71" s="17" t="str">
        <f>IF(SUM('Control Sample Data'!D$3:D$98)&gt;10,IF(AND(ISNUMBER('Control Sample Data'!D70),'Control Sample Data'!D70&lt;$B$1,'Control Sample Data'!D70&gt;0),'Control Sample Data'!D70,$B$1),"")</f>
        <v/>
      </c>
      <c r="Q71" s="17" t="str">
        <f>IF(SUM('Control Sample Data'!E$3:E$98)&gt;10,IF(AND(ISNUMBER('Control Sample Data'!E70),'Control Sample Data'!E70&lt;$B$1,'Control Sample Data'!E70&gt;0),'Control Sample Data'!E70,$B$1),"")</f>
        <v/>
      </c>
      <c r="R71" s="17" t="str">
        <f>IF(SUM('Control Sample Data'!F$3:F$98)&gt;10,IF(AND(ISNUMBER('Control Sample Data'!F70),'Control Sample Data'!F70&lt;$B$1,'Control Sample Data'!F70&gt;0),'Control Sample Data'!F70,$B$1),"")</f>
        <v/>
      </c>
      <c r="S71" s="17" t="str">
        <f>IF(SUM('Control Sample Data'!G$3:G$98)&gt;10,IF(AND(ISNUMBER('Control Sample Data'!G70),'Control Sample Data'!G70&lt;$B$1,'Control Sample Data'!G70&gt;0),'Control Sample Data'!G70,$B$1),"")</f>
        <v/>
      </c>
      <c r="T71" s="17" t="str">
        <f>IF(SUM('Control Sample Data'!H$3:H$98)&gt;10,IF(AND(ISNUMBER('Control Sample Data'!H70),'Control Sample Data'!H70&lt;$B$1,'Control Sample Data'!H70&gt;0),'Control Sample Data'!H70,$B$1),"")</f>
        <v/>
      </c>
      <c r="U71" s="17" t="str">
        <f>IF(SUM('Control Sample Data'!I$3:I$98)&gt;10,IF(AND(ISNUMBER('Control Sample Data'!I70),'Control Sample Data'!I70&lt;$B$1,'Control Sample Data'!I70&gt;0),'Control Sample Data'!I70,$B$1),"")</f>
        <v/>
      </c>
      <c r="V71" s="17" t="str">
        <f>IF(SUM('Control Sample Data'!J$3:J$98)&gt;10,IF(AND(ISNUMBER('Control Sample Data'!J70),'Control Sample Data'!J70&lt;$B$1,'Control Sample Data'!J70&gt;0),'Control Sample Data'!J70,$B$1),"")</f>
        <v/>
      </c>
      <c r="W71" s="17" t="str">
        <f>IF(SUM('Control Sample Data'!K$3:K$98)&gt;10,IF(AND(ISNUMBER('Control Sample Data'!K70),'Control Sample Data'!K70&lt;$B$1,'Control Sample Data'!K70&gt;0),'Control Sample Data'!K70,$B$1),"")</f>
        <v/>
      </c>
      <c r="X71" s="17" t="str">
        <f>IF(SUM('Control Sample Data'!L$3:L$98)&gt;10,IF(AND(ISNUMBER('Control Sample Data'!L70),'Control Sample Data'!L70&lt;$B$1,'Control Sample Data'!L70&gt;0),'Control Sample Data'!L70,$B$1),"")</f>
        <v/>
      </c>
      <c r="Y71" s="17"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8"/>
      <c r="B72" s="16" t="str">
        <f>IF('Gene Table'!D71="","",'Gene Table'!D71)</f>
        <v>NM_006304</v>
      </c>
      <c r="C72" s="16" t="s">
        <v>281</v>
      </c>
      <c r="D72" s="17" t="str">
        <f>IF(SUM('Test Sample Data'!D$3:D$98)&gt;10,IF(AND(ISNUMBER('Test Sample Data'!D71),'Test Sample Data'!D71&lt;$B$1,'Test Sample Data'!D71&gt;0),'Test Sample Data'!D71,$B$1),"")</f>
        <v/>
      </c>
      <c r="E72" s="17" t="str">
        <f>IF(SUM('Test Sample Data'!E$3:E$98)&gt;10,IF(AND(ISNUMBER('Test Sample Data'!E71),'Test Sample Data'!E71&lt;$B$1,'Test Sample Data'!E71&gt;0),'Test Sample Data'!E71,$B$1),"")</f>
        <v/>
      </c>
      <c r="F72" s="17" t="str">
        <f>IF(SUM('Test Sample Data'!F$3:F$98)&gt;10,IF(AND(ISNUMBER('Test Sample Data'!F71),'Test Sample Data'!F71&lt;$B$1,'Test Sample Data'!F71&gt;0),'Test Sample Data'!F71,$B$1),"")</f>
        <v/>
      </c>
      <c r="G72" s="17" t="str">
        <f>IF(SUM('Test Sample Data'!G$3:G$98)&gt;10,IF(AND(ISNUMBER('Test Sample Data'!G71),'Test Sample Data'!G71&lt;$B$1,'Test Sample Data'!G71&gt;0),'Test Sample Data'!G71,$B$1),"")</f>
        <v/>
      </c>
      <c r="H72" s="17" t="str">
        <f>IF(SUM('Test Sample Data'!H$3:H$98)&gt;10,IF(AND(ISNUMBER('Test Sample Data'!H71),'Test Sample Data'!H71&lt;$B$1,'Test Sample Data'!H71&gt;0),'Test Sample Data'!H71,$B$1),"")</f>
        <v/>
      </c>
      <c r="I72" s="17" t="str">
        <f>IF(SUM('Test Sample Data'!I$3:I$98)&gt;10,IF(AND(ISNUMBER('Test Sample Data'!I71),'Test Sample Data'!I71&lt;$B$1,'Test Sample Data'!I71&gt;0),'Test Sample Data'!I71,$B$1),"")</f>
        <v/>
      </c>
      <c r="J72" s="17" t="str">
        <f>IF(SUM('Test Sample Data'!J$3:J$98)&gt;10,IF(AND(ISNUMBER('Test Sample Data'!J71),'Test Sample Data'!J71&lt;$B$1,'Test Sample Data'!J71&gt;0),'Test Sample Data'!J71,$B$1),"")</f>
        <v/>
      </c>
      <c r="K72" s="17" t="str">
        <f>IF(SUM('Test Sample Data'!K$3:K$98)&gt;10,IF(AND(ISNUMBER('Test Sample Data'!K71),'Test Sample Data'!K71&lt;$B$1,'Test Sample Data'!K71&gt;0),'Test Sample Data'!K71,$B$1),"")</f>
        <v/>
      </c>
      <c r="L72" s="17" t="str">
        <f>IF(SUM('Test Sample Data'!L$3:L$98)&gt;10,IF(AND(ISNUMBER('Test Sample Data'!L71),'Test Sample Data'!L71&lt;$B$1,'Test Sample Data'!L71&gt;0),'Test Sample Data'!L71,$B$1),"")</f>
        <v/>
      </c>
      <c r="M72" s="17" t="str">
        <f>IF(SUM('Test Sample Data'!M$3:M$98)&gt;10,IF(AND(ISNUMBER('Test Sample Data'!M71),'Test Sample Data'!M71&lt;$B$1,'Test Sample Data'!M71&gt;0),'Test Sample Data'!M71,$B$1),"")</f>
        <v/>
      </c>
      <c r="N72" s="17" t="str">
        <f>'Gene Table'!D71</f>
        <v>NM_006304</v>
      </c>
      <c r="O72" s="16" t="s">
        <v>281</v>
      </c>
      <c r="P72" s="17" t="str">
        <f>IF(SUM('Control Sample Data'!D$3:D$98)&gt;10,IF(AND(ISNUMBER('Control Sample Data'!D71),'Control Sample Data'!D71&lt;$B$1,'Control Sample Data'!D71&gt;0),'Control Sample Data'!D71,$B$1),"")</f>
        <v/>
      </c>
      <c r="Q72" s="17" t="str">
        <f>IF(SUM('Control Sample Data'!E$3:E$98)&gt;10,IF(AND(ISNUMBER('Control Sample Data'!E71),'Control Sample Data'!E71&lt;$B$1,'Control Sample Data'!E71&gt;0),'Control Sample Data'!E71,$B$1),"")</f>
        <v/>
      </c>
      <c r="R72" s="17" t="str">
        <f>IF(SUM('Control Sample Data'!F$3:F$98)&gt;10,IF(AND(ISNUMBER('Control Sample Data'!F71),'Control Sample Data'!F71&lt;$B$1,'Control Sample Data'!F71&gt;0),'Control Sample Data'!F71,$B$1),"")</f>
        <v/>
      </c>
      <c r="S72" s="17" t="str">
        <f>IF(SUM('Control Sample Data'!G$3:G$98)&gt;10,IF(AND(ISNUMBER('Control Sample Data'!G71),'Control Sample Data'!G71&lt;$B$1,'Control Sample Data'!G71&gt;0),'Control Sample Data'!G71,$B$1),"")</f>
        <v/>
      </c>
      <c r="T72" s="17" t="str">
        <f>IF(SUM('Control Sample Data'!H$3:H$98)&gt;10,IF(AND(ISNUMBER('Control Sample Data'!H71),'Control Sample Data'!H71&lt;$B$1,'Control Sample Data'!H71&gt;0),'Control Sample Data'!H71,$B$1),"")</f>
        <v/>
      </c>
      <c r="U72" s="17" t="str">
        <f>IF(SUM('Control Sample Data'!I$3:I$98)&gt;10,IF(AND(ISNUMBER('Control Sample Data'!I71),'Control Sample Data'!I71&lt;$B$1,'Control Sample Data'!I71&gt;0),'Control Sample Data'!I71,$B$1),"")</f>
        <v/>
      </c>
      <c r="V72" s="17" t="str">
        <f>IF(SUM('Control Sample Data'!J$3:J$98)&gt;10,IF(AND(ISNUMBER('Control Sample Data'!J71),'Control Sample Data'!J71&lt;$B$1,'Control Sample Data'!J71&gt;0),'Control Sample Data'!J71,$B$1),"")</f>
        <v/>
      </c>
      <c r="W72" s="17" t="str">
        <f>IF(SUM('Control Sample Data'!K$3:K$98)&gt;10,IF(AND(ISNUMBER('Control Sample Data'!K71),'Control Sample Data'!K71&lt;$B$1,'Control Sample Data'!K71&gt;0),'Control Sample Data'!K71,$B$1),"")</f>
        <v/>
      </c>
      <c r="X72" s="17" t="str">
        <f>IF(SUM('Control Sample Data'!L$3:L$98)&gt;10,IF(AND(ISNUMBER('Control Sample Data'!L71),'Control Sample Data'!L71&lt;$B$1,'Control Sample Data'!L71&gt;0),'Control Sample Data'!L71,$B$1),"")</f>
        <v/>
      </c>
      <c r="Y72" s="17"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8"/>
      <c r="B73" s="16" t="str">
        <f>IF('Gene Table'!D72="","",'Gene Table'!D72)</f>
        <v>NM_024596</v>
      </c>
      <c r="C73" s="16" t="s">
        <v>285</v>
      </c>
      <c r="D73" s="17" t="str">
        <f>IF(SUM('Test Sample Data'!D$3:D$98)&gt;10,IF(AND(ISNUMBER('Test Sample Data'!D72),'Test Sample Data'!D72&lt;$B$1,'Test Sample Data'!D72&gt;0),'Test Sample Data'!D72,$B$1),"")</f>
        <v/>
      </c>
      <c r="E73" s="17" t="str">
        <f>IF(SUM('Test Sample Data'!E$3:E$98)&gt;10,IF(AND(ISNUMBER('Test Sample Data'!E72),'Test Sample Data'!E72&lt;$B$1,'Test Sample Data'!E72&gt;0),'Test Sample Data'!E72,$B$1),"")</f>
        <v/>
      </c>
      <c r="F73" s="17" t="str">
        <f>IF(SUM('Test Sample Data'!F$3:F$98)&gt;10,IF(AND(ISNUMBER('Test Sample Data'!F72),'Test Sample Data'!F72&lt;$B$1,'Test Sample Data'!F72&gt;0),'Test Sample Data'!F72,$B$1),"")</f>
        <v/>
      </c>
      <c r="G73" s="17" t="str">
        <f>IF(SUM('Test Sample Data'!G$3:G$98)&gt;10,IF(AND(ISNUMBER('Test Sample Data'!G72),'Test Sample Data'!G72&lt;$B$1,'Test Sample Data'!G72&gt;0),'Test Sample Data'!G72,$B$1),"")</f>
        <v/>
      </c>
      <c r="H73" s="17" t="str">
        <f>IF(SUM('Test Sample Data'!H$3:H$98)&gt;10,IF(AND(ISNUMBER('Test Sample Data'!H72),'Test Sample Data'!H72&lt;$B$1,'Test Sample Data'!H72&gt;0),'Test Sample Data'!H72,$B$1),"")</f>
        <v/>
      </c>
      <c r="I73" s="17" t="str">
        <f>IF(SUM('Test Sample Data'!I$3:I$98)&gt;10,IF(AND(ISNUMBER('Test Sample Data'!I72),'Test Sample Data'!I72&lt;$B$1,'Test Sample Data'!I72&gt;0),'Test Sample Data'!I72,$B$1),"")</f>
        <v/>
      </c>
      <c r="J73" s="17" t="str">
        <f>IF(SUM('Test Sample Data'!J$3:J$98)&gt;10,IF(AND(ISNUMBER('Test Sample Data'!J72),'Test Sample Data'!J72&lt;$B$1,'Test Sample Data'!J72&gt;0),'Test Sample Data'!J72,$B$1),"")</f>
        <v/>
      </c>
      <c r="K73" s="17" t="str">
        <f>IF(SUM('Test Sample Data'!K$3:K$98)&gt;10,IF(AND(ISNUMBER('Test Sample Data'!K72),'Test Sample Data'!K72&lt;$B$1,'Test Sample Data'!K72&gt;0),'Test Sample Data'!K72,$B$1),"")</f>
        <v/>
      </c>
      <c r="L73" s="17" t="str">
        <f>IF(SUM('Test Sample Data'!L$3:L$98)&gt;10,IF(AND(ISNUMBER('Test Sample Data'!L72),'Test Sample Data'!L72&lt;$B$1,'Test Sample Data'!L72&gt;0),'Test Sample Data'!L72,$B$1),"")</f>
        <v/>
      </c>
      <c r="M73" s="17" t="str">
        <f>IF(SUM('Test Sample Data'!M$3:M$98)&gt;10,IF(AND(ISNUMBER('Test Sample Data'!M72),'Test Sample Data'!M72&lt;$B$1,'Test Sample Data'!M72&gt;0),'Test Sample Data'!M72,$B$1),"")</f>
        <v/>
      </c>
      <c r="N73" s="17" t="str">
        <f>'Gene Table'!D72</f>
        <v>NM_024596</v>
      </c>
      <c r="O73" s="16" t="s">
        <v>285</v>
      </c>
      <c r="P73" s="17" t="str">
        <f>IF(SUM('Control Sample Data'!D$3:D$98)&gt;10,IF(AND(ISNUMBER('Control Sample Data'!D72),'Control Sample Data'!D72&lt;$B$1,'Control Sample Data'!D72&gt;0),'Control Sample Data'!D72,$B$1),"")</f>
        <v/>
      </c>
      <c r="Q73" s="17" t="str">
        <f>IF(SUM('Control Sample Data'!E$3:E$98)&gt;10,IF(AND(ISNUMBER('Control Sample Data'!E72),'Control Sample Data'!E72&lt;$B$1,'Control Sample Data'!E72&gt;0),'Control Sample Data'!E72,$B$1),"")</f>
        <v/>
      </c>
      <c r="R73" s="17" t="str">
        <f>IF(SUM('Control Sample Data'!F$3:F$98)&gt;10,IF(AND(ISNUMBER('Control Sample Data'!F72),'Control Sample Data'!F72&lt;$B$1,'Control Sample Data'!F72&gt;0),'Control Sample Data'!F72,$B$1),"")</f>
        <v/>
      </c>
      <c r="S73" s="17" t="str">
        <f>IF(SUM('Control Sample Data'!G$3:G$98)&gt;10,IF(AND(ISNUMBER('Control Sample Data'!G72),'Control Sample Data'!G72&lt;$B$1,'Control Sample Data'!G72&gt;0),'Control Sample Data'!G72,$B$1),"")</f>
        <v/>
      </c>
      <c r="T73" s="17" t="str">
        <f>IF(SUM('Control Sample Data'!H$3:H$98)&gt;10,IF(AND(ISNUMBER('Control Sample Data'!H72),'Control Sample Data'!H72&lt;$B$1,'Control Sample Data'!H72&gt;0),'Control Sample Data'!H72,$B$1),"")</f>
        <v/>
      </c>
      <c r="U73" s="17" t="str">
        <f>IF(SUM('Control Sample Data'!I$3:I$98)&gt;10,IF(AND(ISNUMBER('Control Sample Data'!I72),'Control Sample Data'!I72&lt;$B$1,'Control Sample Data'!I72&gt;0),'Control Sample Data'!I72,$B$1),"")</f>
        <v/>
      </c>
      <c r="V73" s="17" t="str">
        <f>IF(SUM('Control Sample Data'!J$3:J$98)&gt;10,IF(AND(ISNUMBER('Control Sample Data'!J72),'Control Sample Data'!J72&lt;$B$1,'Control Sample Data'!J72&gt;0),'Control Sample Data'!J72,$B$1),"")</f>
        <v/>
      </c>
      <c r="W73" s="17" t="str">
        <f>IF(SUM('Control Sample Data'!K$3:K$98)&gt;10,IF(AND(ISNUMBER('Control Sample Data'!K72),'Control Sample Data'!K72&lt;$B$1,'Control Sample Data'!K72&gt;0),'Control Sample Data'!K72,$B$1),"")</f>
        <v/>
      </c>
      <c r="X73" s="17" t="str">
        <f>IF(SUM('Control Sample Data'!L$3:L$98)&gt;10,IF(AND(ISNUMBER('Control Sample Data'!L72),'Control Sample Data'!L72&lt;$B$1,'Control Sample Data'!L72&gt;0),'Control Sample Data'!L72,$B$1),"")</f>
        <v/>
      </c>
      <c r="Y73" s="17"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8"/>
      <c r="B74" s="16" t="str">
        <f>IF('Gene Table'!D73="","",'Gene Table'!D73)</f>
        <v>NM_001080124</v>
      </c>
      <c r="C74" s="16" t="s">
        <v>289</v>
      </c>
      <c r="D74" s="17" t="str">
        <f>IF(SUM('Test Sample Data'!D$3:D$98)&gt;10,IF(AND(ISNUMBER('Test Sample Data'!D73),'Test Sample Data'!D73&lt;$B$1,'Test Sample Data'!D73&gt;0),'Test Sample Data'!D73,$B$1),"")</f>
        <v/>
      </c>
      <c r="E74" s="17" t="str">
        <f>IF(SUM('Test Sample Data'!E$3:E$98)&gt;10,IF(AND(ISNUMBER('Test Sample Data'!E73),'Test Sample Data'!E73&lt;$B$1,'Test Sample Data'!E73&gt;0),'Test Sample Data'!E73,$B$1),"")</f>
        <v/>
      </c>
      <c r="F74" s="17" t="str">
        <f>IF(SUM('Test Sample Data'!F$3:F$98)&gt;10,IF(AND(ISNUMBER('Test Sample Data'!F73),'Test Sample Data'!F73&lt;$B$1,'Test Sample Data'!F73&gt;0),'Test Sample Data'!F73,$B$1),"")</f>
        <v/>
      </c>
      <c r="G74" s="17" t="str">
        <f>IF(SUM('Test Sample Data'!G$3:G$98)&gt;10,IF(AND(ISNUMBER('Test Sample Data'!G73),'Test Sample Data'!G73&lt;$B$1,'Test Sample Data'!G73&gt;0),'Test Sample Data'!G73,$B$1),"")</f>
        <v/>
      </c>
      <c r="H74" s="17" t="str">
        <f>IF(SUM('Test Sample Data'!H$3:H$98)&gt;10,IF(AND(ISNUMBER('Test Sample Data'!H73),'Test Sample Data'!H73&lt;$B$1,'Test Sample Data'!H73&gt;0),'Test Sample Data'!H73,$B$1),"")</f>
        <v/>
      </c>
      <c r="I74" s="17" t="str">
        <f>IF(SUM('Test Sample Data'!I$3:I$98)&gt;10,IF(AND(ISNUMBER('Test Sample Data'!I73),'Test Sample Data'!I73&lt;$B$1,'Test Sample Data'!I73&gt;0),'Test Sample Data'!I73,$B$1),"")</f>
        <v/>
      </c>
      <c r="J74" s="17" t="str">
        <f>IF(SUM('Test Sample Data'!J$3:J$98)&gt;10,IF(AND(ISNUMBER('Test Sample Data'!J73),'Test Sample Data'!J73&lt;$B$1,'Test Sample Data'!J73&gt;0),'Test Sample Data'!J73,$B$1),"")</f>
        <v/>
      </c>
      <c r="K74" s="17" t="str">
        <f>IF(SUM('Test Sample Data'!K$3:K$98)&gt;10,IF(AND(ISNUMBER('Test Sample Data'!K73),'Test Sample Data'!K73&lt;$B$1,'Test Sample Data'!K73&gt;0),'Test Sample Data'!K73,$B$1),"")</f>
        <v/>
      </c>
      <c r="L74" s="17" t="str">
        <f>IF(SUM('Test Sample Data'!L$3:L$98)&gt;10,IF(AND(ISNUMBER('Test Sample Data'!L73),'Test Sample Data'!L73&lt;$B$1,'Test Sample Data'!L73&gt;0),'Test Sample Data'!L73,$B$1),"")</f>
        <v/>
      </c>
      <c r="M74" s="17" t="str">
        <f>IF(SUM('Test Sample Data'!M$3:M$98)&gt;10,IF(AND(ISNUMBER('Test Sample Data'!M73),'Test Sample Data'!M73&lt;$B$1,'Test Sample Data'!M73&gt;0),'Test Sample Data'!M73,$B$1),"")</f>
        <v/>
      </c>
      <c r="N74" s="17" t="str">
        <f>'Gene Table'!D73</f>
        <v>NM_001080124</v>
      </c>
      <c r="O74" s="16" t="s">
        <v>289</v>
      </c>
      <c r="P74" s="17" t="str">
        <f>IF(SUM('Control Sample Data'!D$3:D$98)&gt;10,IF(AND(ISNUMBER('Control Sample Data'!D73),'Control Sample Data'!D73&lt;$B$1,'Control Sample Data'!D73&gt;0),'Control Sample Data'!D73,$B$1),"")</f>
        <v/>
      </c>
      <c r="Q74" s="17" t="str">
        <f>IF(SUM('Control Sample Data'!E$3:E$98)&gt;10,IF(AND(ISNUMBER('Control Sample Data'!E73),'Control Sample Data'!E73&lt;$B$1,'Control Sample Data'!E73&gt;0),'Control Sample Data'!E73,$B$1),"")</f>
        <v/>
      </c>
      <c r="R74" s="17" t="str">
        <f>IF(SUM('Control Sample Data'!F$3:F$98)&gt;10,IF(AND(ISNUMBER('Control Sample Data'!F73),'Control Sample Data'!F73&lt;$B$1,'Control Sample Data'!F73&gt;0),'Control Sample Data'!F73,$B$1),"")</f>
        <v/>
      </c>
      <c r="S74" s="17" t="str">
        <f>IF(SUM('Control Sample Data'!G$3:G$98)&gt;10,IF(AND(ISNUMBER('Control Sample Data'!G73),'Control Sample Data'!G73&lt;$B$1,'Control Sample Data'!G73&gt;0),'Control Sample Data'!G73,$B$1),"")</f>
        <v/>
      </c>
      <c r="T74" s="17" t="str">
        <f>IF(SUM('Control Sample Data'!H$3:H$98)&gt;10,IF(AND(ISNUMBER('Control Sample Data'!H73),'Control Sample Data'!H73&lt;$B$1,'Control Sample Data'!H73&gt;0),'Control Sample Data'!H73,$B$1),"")</f>
        <v/>
      </c>
      <c r="U74" s="17" t="str">
        <f>IF(SUM('Control Sample Data'!I$3:I$98)&gt;10,IF(AND(ISNUMBER('Control Sample Data'!I73),'Control Sample Data'!I73&lt;$B$1,'Control Sample Data'!I73&gt;0),'Control Sample Data'!I73,$B$1),"")</f>
        <v/>
      </c>
      <c r="V74" s="17" t="str">
        <f>IF(SUM('Control Sample Data'!J$3:J$98)&gt;10,IF(AND(ISNUMBER('Control Sample Data'!J73),'Control Sample Data'!J73&lt;$B$1,'Control Sample Data'!J73&gt;0),'Control Sample Data'!J73,$B$1),"")</f>
        <v/>
      </c>
      <c r="W74" s="17" t="str">
        <f>IF(SUM('Control Sample Data'!K$3:K$98)&gt;10,IF(AND(ISNUMBER('Control Sample Data'!K73),'Control Sample Data'!K73&lt;$B$1,'Control Sample Data'!K73&gt;0),'Control Sample Data'!K73,$B$1),"")</f>
        <v/>
      </c>
      <c r="X74" s="17" t="str">
        <f>IF(SUM('Control Sample Data'!L$3:L$98)&gt;10,IF(AND(ISNUMBER('Control Sample Data'!L73),'Control Sample Data'!L73&lt;$B$1,'Control Sample Data'!L73&gt;0),'Control Sample Data'!L73,$B$1),"")</f>
        <v/>
      </c>
      <c r="Y74" s="17"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8"/>
      <c r="B75" s="16" t="str">
        <f>IF('Gene Table'!D74="","",'Gene Table'!D74)</f>
        <v>NM_000378</v>
      </c>
      <c r="C75" s="16" t="s">
        <v>293</v>
      </c>
      <c r="D75" s="17" t="str">
        <f>IF(SUM('Test Sample Data'!D$3:D$98)&gt;10,IF(AND(ISNUMBER('Test Sample Data'!D74),'Test Sample Data'!D74&lt;$B$1,'Test Sample Data'!D74&gt;0),'Test Sample Data'!D74,$B$1),"")</f>
        <v/>
      </c>
      <c r="E75" s="17" t="str">
        <f>IF(SUM('Test Sample Data'!E$3:E$98)&gt;10,IF(AND(ISNUMBER('Test Sample Data'!E74),'Test Sample Data'!E74&lt;$B$1,'Test Sample Data'!E74&gt;0),'Test Sample Data'!E74,$B$1),"")</f>
        <v/>
      </c>
      <c r="F75" s="17" t="str">
        <f>IF(SUM('Test Sample Data'!F$3:F$98)&gt;10,IF(AND(ISNUMBER('Test Sample Data'!F74),'Test Sample Data'!F74&lt;$B$1,'Test Sample Data'!F74&gt;0),'Test Sample Data'!F74,$B$1),"")</f>
        <v/>
      </c>
      <c r="G75" s="17" t="str">
        <f>IF(SUM('Test Sample Data'!G$3:G$98)&gt;10,IF(AND(ISNUMBER('Test Sample Data'!G74),'Test Sample Data'!G74&lt;$B$1,'Test Sample Data'!G74&gt;0),'Test Sample Data'!G74,$B$1),"")</f>
        <v/>
      </c>
      <c r="H75" s="17" t="str">
        <f>IF(SUM('Test Sample Data'!H$3:H$98)&gt;10,IF(AND(ISNUMBER('Test Sample Data'!H74),'Test Sample Data'!H74&lt;$B$1,'Test Sample Data'!H74&gt;0),'Test Sample Data'!H74,$B$1),"")</f>
        <v/>
      </c>
      <c r="I75" s="17" t="str">
        <f>IF(SUM('Test Sample Data'!I$3:I$98)&gt;10,IF(AND(ISNUMBER('Test Sample Data'!I74),'Test Sample Data'!I74&lt;$B$1,'Test Sample Data'!I74&gt;0),'Test Sample Data'!I74,$B$1),"")</f>
        <v/>
      </c>
      <c r="J75" s="17" t="str">
        <f>IF(SUM('Test Sample Data'!J$3:J$98)&gt;10,IF(AND(ISNUMBER('Test Sample Data'!J74),'Test Sample Data'!J74&lt;$B$1,'Test Sample Data'!J74&gt;0),'Test Sample Data'!J74,$B$1),"")</f>
        <v/>
      </c>
      <c r="K75" s="17" t="str">
        <f>IF(SUM('Test Sample Data'!K$3:K$98)&gt;10,IF(AND(ISNUMBER('Test Sample Data'!K74),'Test Sample Data'!K74&lt;$B$1,'Test Sample Data'!K74&gt;0),'Test Sample Data'!K74,$B$1),"")</f>
        <v/>
      </c>
      <c r="L75" s="17" t="str">
        <f>IF(SUM('Test Sample Data'!L$3:L$98)&gt;10,IF(AND(ISNUMBER('Test Sample Data'!L74),'Test Sample Data'!L74&lt;$B$1,'Test Sample Data'!L74&gt;0),'Test Sample Data'!L74,$B$1),"")</f>
        <v/>
      </c>
      <c r="M75" s="17" t="str">
        <f>IF(SUM('Test Sample Data'!M$3:M$98)&gt;10,IF(AND(ISNUMBER('Test Sample Data'!M74),'Test Sample Data'!M74&lt;$B$1,'Test Sample Data'!M74&gt;0),'Test Sample Data'!M74,$B$1),"")</f>
        <v/>
      </c>
      <c r="N75" s="17" t="str">
        <f>'Gene Table'!D74</f>
        <v>NM_000378</v>
      </c>
      <c r="O75" s="16" t="s">
        <v>293</v>
      </c>
      <c r="P75" s="17" t="str">
        <f>IF(SUM('Control Sample Data'!D$3:D$98)&gt;10,IF(AND(ISNUMBER('Control Sample Data'!D74),'Control Sample Data'!D74&lt;$B$1,'Control Sample Data'!D74&gt;0),'Control Sample Data'!D74,$B$1),"")</f>
        <v/>
      </c>
      <c r="Q75" s="17" t="str">
        <f>IF(SUM('Control Sample Data'!E$3:E$98)&gt;10,IF(AND(ISNUMBER('Control Sample Data'!E74),'Control Sample Data'!E74&lt;$B$1,'Control Sample Data'!E74&gt;0),'Control Sample Data'!E74,$B$1),"")</f>
        <v/>
      </c>
      <c r="R75" s="17" t="str">
        <f>IF(SUM('Control Sample Data'!F$3:F$98)&gt;10,IF(AND(ISNUMBER('Control Sample Data'!F74),'Control Sample Data'!F74&lt;$B$1,'Control Sample Data'!F74&gt;0),'Control Sample Data'!F74,$B$1),"")</f>
        <v/>
      </c>
      <c r="S75" s="17" t="str">
        <f>IF(SUM('Control Sample Data'!G$3:G$98)&gt;10,IF(AND(ISNUMBER('Control Sample Data'!G74),'Control Sample Data'!G74&lt;$B$1,'Control Sample Data'!G74&gt;0),'Control Sample Data'!G74,$B$1),"")</f>
        <v/>
      </c>
      <c r="T75" s="17" t="str">
        <f>IF(SUM('Control Sample Data'!H$3:H$98)&gt;10,IF(AND(ISNUMBER('Control Sample Data'!H74),'Control Sample Data'!H74&lt;$B$1,'Control Sample Data'!H74&gt;0),'Control Sample Data'!H74,$B$1),"")</f>
        <v/>
      </c>
      <c r="U75" s="17" t="str">
        <f>IF(SUM('Control Sample Data'!I$3:I$98)&gt;10,IF(AND(ISNUMBER('Control Sample Data'!I74),'Control Sample Data'!I74&lt;$B$1,'Control Sample Data'!I74&gt;0),'Control Sample Data'!I74,$B$1),"")</f>
        <v/>
      </c>
      <c r="V75" s="17" t="str">
        <f>IF(SUM('Control Sample Data'!J$3:J$98)&gt;10,IF(AND(ISNUMBER('Control Sample Data'!J74),'Control Sample Data'!J74&lt;$B$1,'Control Sample Data'!J74&gt;0),'Control Sample Data'!J74,$B$1),"")</f>
        <v/>
      </c>
      <c r="W75" s="17" t="str">
        <f>IF(SUM('Control Sample Data'!K$3:K$98)&gt;10,IF(AND(ISNUMBER('Control Sample Data'!K74),'Control Sample Data'!K74&lt;$B$1,'Control Sample Data'!K74&gt;0),'Control Sample Data'!K74,$B$1),"")</f>
        <v/>
      </c>
      <c r="X75" s="17" t="str">
        <f>IF(SUM('Control Sample Data'!L$3:L$98)&gt;10,IF(AND(ISNUMBER('Control Sample Data'!L74),'Control Sample Data'!L74&lt;$B$1,'Control Sample Data'!L74&gt;0),'Control Sample Data'!L74,$B$1),"")</f>
        <v/>
      </c>
      <c r="Y75" s="17"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8"/>
      <c r="B76" s="16" t="str">
        <f>IF('Gene Table'!D75="","",'Gene Table'!D75)</f>
        <v>NM_000551</v>
      </c>
      <c r="C76" s="16" t="s">
        <v>297</v>
      </c>
      <c r="D76" s="17" t="str">
        <f>IF(SUM('Test Sample Data'!D$3:D$98)&gt;10,IF(AND(ISNUMBER('Test Sample Data'!D75),'Test Sample Data'!D75&lt;$B$1,'Test Sample Data'!D75&gt;0),'Test Sample Data'!D75,$B$1),"")</f>
        <v/>
      </c>
      <c r="E76" s="17" t="str">
        <f>IF(SUM('Test Sample Data'!E$3:E$98)&gt;10,IF(AND(ISNUMBER('Test Sample Data'!E75),'Test Sample Data'!E75&lt;$B$1,'Test Sample Data'!E75&gt;0),'Test Sample Data'!E75,$B$1),"")</f>
        <v/>
      </c>
      <c r="F76" s="17" t="str">
        <f>IF(SUM('Test Sample Data'!F$3:F$98)&gt;10,IF(AND(ISNUMBER('Test Sample Data'!F75),'Test Sample Data'!F75&lt;$B$1,'Test Sample Data'!F75&gt;0),'Test Sample Data'!F75,$B$1),"")</f>
        <v/>
      </c>
      <c r="G76" s="17" t="str">
        <f>IF(SUM('Test Sample Data'!G$3:G$98)&gt;10,IF(AND(ISNUMBER('Test Sample Data'!G75),'Test Sample Data'!G75&lt;$B$1,'Test Sample Data'!G75&gt;0),'Test Sample Data'!G75,$B$1),"")</f>
        <v/>
      </c>
      <c r="H76" s="17" t="str">
        <f>IF(SUM('Test Sample Data'!H$3:H$98)&gt;10,IF(AND(ISNUMBER('Test Sample Data'!H75),'Test Sample Data'!H75&lt;$B$1,'Test Sample Data'!H75&gt;0),'Test Sample Data'!H75,$B$1),"")</f>
        <v/>
      </c>
      <c r="I76" s="17" t="str">
        <f>IF(SUM('Test Sample Data'!I$3:I$98)&gt;10,IF(AND(ISNUMBER('Test Sample Data'!I75),'Test Sample Data'!I75&lt;$B$1,'Test Sample Data'!I75&gt;0),'Test Sample Data'!I75,$B$1),"")</f>
        <v/>
      </c>
      <c r="J76" s="17" t="str">
        <f>IF(SUM('Test Sample Data'!J$3:J$98)&gt;10,IF(AND(ISNUMBER('Test Sample Data'!J75),'Test Sample Data'!J75&lt;$B$1,'Test Sample Data'!J75&gt;0),'Test Sample Data'!J75,$B$1),"")</f>
        <v/>
      </c>
      <c r="K76" s="17" t="str">
        <f>IF(SUM('Test Sample Data'!K$3:K$98)&gt;10,IF(AND(ISNUMBER('Test Sample Data'!K75),'Test Sample Data'!K75&lt;$B$1,'Test Sample Data'!K75&gt;0),'Test Sample Data'!K75,$B$1),"")</f>
        <v/>
      </c>
      <c r="L76" s="17" t="str">
        <f>IF(SUM('Test Sample Data'!L$3:L$98)&gt;10,IF(AND(ISNUMBER('Test Sample Data'!L75),'Test Sample Data'!L75&lt;$B$1,'Test Sample Data'!L75&gt;0),'Test Sample Data'!L75,$B$1),"")</f>
        <v/>
      </c>
      <c r="M76" s="17" t="str">
        <f>IF(SUM('Test Sample Data'!M$3:M$98)&gt;10,IF(AND(ISNUMBER('Test Sample Data'!M75),'Test Sample Data'!M75&lt;$B$1,'Test Sample Data'!M75&gt;0),'Test Sample Data'!M75,$B$1),"")</f>
        <v/>
      </c>
      <c r="N76" s="17" t="str">
        <f>'Gene Table'!D75</f>
        <v>NM_000551</v>
      </c>
      <c r="O76" s="16" t="s">
        <v>297</v>
      </c>
      <c r="P76" s="17" t="str">
        <f>IF(SUM('Control Sample Data'!D$3:D$98)&gt;10,IF(AND(ISNUMBER('Control Sample Data'!D75),'Control Sample Data'!D75&lt;$B$1,'Control Sample Data'!D75&gt;0),'Control Sample Data'!D75,$B$1),"")</f>
        <v/>
      </c>
      <c r="Q76" s="17" t="str">
        <f>IF(SUM('Control Sample Data'!E$3:E$98)&gt;10,IF(AND(ISNUMBER('Control Sample Data'!E75),'Control Sample Data'!E75&lt;$B$1,'Control Sample Data'!E75&gt;0),'Control Sample Data'!E75,$B$1),"")</f>
        <v/>
      </c>
      <c r="R76" s="17" t="str">
        <f>IF(SUM('Control Sample Data'!F$3:F$98)&gt;10,IF(AND(ISNUMBER('Control Sample Data'!F75),'Control Sample Data'!F75&lt;$B$1,'Control Sample Data'!F75&gt;0),'Control Sample Data'!F75,$B$1),"")</f>
        <v/>
      </c>
      <c r="S76" s="17" t="str">
        <f>IF(SUM('Control Sample Data'!G$3:G$98)&gt;10,IF(AND(ISNUMBER('Control Sample Data'!G75),'Control Sample Data'!G75&lt;$B$1,'Control Sample Data'!G75&gt;0),'Control Sample Data'!G75,$B$1),"")</f>
        <v/>
      </c>
      <c r="T76" s="17" t="str">
        <f>IF(SUM('Control Sample Data'!H$3:H$98)&gt;10,IF(AND(ISNUMBER('Control Sample Data'!H75),'Control Sample Data'!H75&lt;$B$1,'Control Sample Data'!H75&gt;0),'Control Sample Data'!H75,$B$1),"")</f>
        <v/>
      </c>
      <c r="U76" s="17" t="str">
        <f>IF(SUM('Control Sample Data'!I$3:I$98)&gt;10,IF(AND(ISNUMBER('Control Sample Data'!I75),'Control Sample Data'!I75&lt;$B$1,'Control Sample Data'!I75&gt;0),'Control Sample Data'!I75,$B$1),"")</f>
        <v/>
      </c>
      <c r="V76" s="17" t="str">
        <f>IF(SUM('Control Sample Data'!J$3:J$98)&gt;10,IF(AND(ISNUMBER('Control Sample Data'!J75),'Control Sample Data'!J75&lt;$B$1,'Control Sample Data'!J75&gt;0),'Control Sample Data'!J75,$B$1),"")</f>
        <v/>
      </c>
      <c r="W76" s="17" t="str">
        <f>IF(SUM('Control Sample Data'!K$3:K$98)&gt;10,IF(AND(ISNUMBER('Control Sample Data'!K75),'Control Sample Data'!K75&lt;$B$1,'Control Sample Data'!K75&gt;0),'Control Sample Data'!K75,$B$1),"")</f>
        <v/>
      </c>
      <c r="X76" s="17" t="str">
        <f>IF(SUM('Control Sample Data'!L$3:L$98)&gt;10,IF(AND(ISNUMBER('Control Sample Data'!L75),'Control Sample Data'!L75&lt;$B$1,'Control Sample Data'!L75&gt;0),'Control Sample Data'!L75,$B$1),"")</f>
        <v/>
      </c>
      <c r="Y76" s="17"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8"/>
      <c r="B77" s="16" t="str">
        <f>IF('Gene Table'!D76="","",'Gene Table'!D76)</f>
        <v>NM_001017415</v>
      </c>
      <c r="C77" s="16" t="s">
        <v>301</v>
      </c>
      <c r="D77" s="17" t="str">
        <f>IF(SUM('Test Sample Data'!D$3:D$98)&gt;10,IF(AND(ISNUMBER('Test Sample Data'!D76),'Test Sample Data'!D76&lt;$B$1,'Test Sample Data'!D76&gt;0),'Test Sample Data'!D76,$B$1),"")</f>
        <v/>
      </c>
      <c r="E77" s="17" t="str">
        <f>IF(SUM('Test Sample Data'!E$3:E$98)&gt;10,IF(AND(ISNUMBER('Test Sample Data'!E76),'Test Sample Data'!E76&lt;$B$1,'Test Sample Data'!E76&gt;0),'Test Sample Data'!E76,$B$1),"")</f>
        <v/>
      </c>
      <c r="F77" s="17" t="str">
        <f>IF(SUM('Test Sample Data'!F$3:F$98)&gt;10,IF(AND(ISNUMBER('Test Sample Data'!F76),'Test Sample Data'!F76&lt;$B$1,'Test Sample Data'!F76&gt;0),'Test Sample Data'!F76,$B$1),"")</f>
        <v/>
      </c>
      <c r="G77" s="17" t="str">
        <f>IF(SUM('Test Sample Data'!G$3:G$98)&gt;10,IF(AND(ISNUMBER('Test Sample Data'!G76),'Test Sample Data'!G76&lt;$B$1,'Test Sample Data'!G76&gt;0),'Test Sample Data'!G76,$B$1),"")</f>
        <v/>
      </c>
      <c r="H77" s="17" t="str">
        <f>IF(SUM('Test Sample Data'!H$3:H$98)&gt;10,IF(AND(ISNUMBER('Test Sample Data'!H76),'Test Sample Data'!H76&lt;$B$1,'Test Sample Data'!H76&gt;0),'Test Sample Data'!H76,$B$1),"")</f>
        <v/>
      </c>
      <c r="I77" s="17" t="str">
        <f>IF(SUM('Test Sample Data'!I$3:I$98)&gt;10,IF(AND(ISNUMBER('Test Sample Data'!I76),'Test Sample Data'!I76&lt;$B$1,'Test Sample Data'!I76&gt;0),'Test Sample Data'!I76,$B$1),"")</f>
        <v/>
      </c>
      <c r="J77" s="17" t="str">
        <f>IF(SUM('Test Sample Data'!J$3:J$98)&gt;10,IF(AND(ISNUMBER('Test Sample Data'!J76),'Test Sample Data'!J76&lt;$B$1,'Test Sample Data'!J76&gt;0),'Test Sample Data'!J76,$B$1),"")</f>
        <v/>
      </c>
      <c r="K77" s="17" t="str">
        <f>IF(SUM('Test Sample Data'!K$3:K$98)&gt;10,IF(AND(ISNUMBER('Test Sample Data'!K76),'Test Sample Data'!K76&lt;$B$1,'Test Sample Data'!K76&gt;0),'Test Sample Data'!K76,$B$1),"")</f>
        <v/>
      </c>
      <c r="L77" s="17" t="str">
        <f>IF(SUM('Test Sample Data'!L$3:L$98)&gt;10,IF(AND(ISNUMBER('Test Sample Data'!L76),'Test Sample Data'!L76&lt;$B$1,'Test Sample Data'!L76&gt;0),'Test Sample Data'!L76,$B$1),"")</f>
        <v/>
      </c>
      <c r="M77" s="17" t="str">
        <f>IF(SUM('Test Sample Data'!M$3:M$98)&gt;10,IF(AND(ISNUMBER('Test Sample Data'!M76),'Test Sample Data'!M76&lt;$B$1,'Test Sample Data'!M76&gt;0),'Test Sample Data'!M76,$B$1),"")</f>
        <v/>
      </c>
      <c r="N77" s="17" t="str">
        <f>'Gene Table'!D76</f>
        <v>NM_001017415</v>
      </c>
      <c r="O77" s="16" t="s">
        <v>301</v>
      </c>
      <c r="P77" s="17" t="str">
        <f>IF(SUM('Control Sample Data'!D$3:D$98)&gt;10,IF(AND(ISNUMBER('Control Sample Data'!D76),'Control Sample Data'!D76&lt;$B$1,'Control Sample Data'!D76&gt;0),'Control Sample Data'!D76,$B$1),"")</f>
        <v/>
      </c>
      <c r="Q77" s="17" t="str">
        <f>IF(SUM('Control Sample Data'!E$3:E$98)&gt;10,IF(AND(ISNUMBER('Control Sample Data'!E76),'Control Sample Data'!E76&lt;$B$1,'Control Sample Data'!E76&gt;0),'Control Sample Data'!E76,$B$1),"")</f>
        <v/>
      </c>
      <c r="R77" s="17" t="str">
        <f>IF(SUM('Control Sample Data'!F$3:F$98)&gt;10,IF(AND(ISNUMBER('Control Sample Data'!F76),'Control Sample Data'!F76&lt;$B$1,'Control Sample Data'!F76&gt;0),'Control Sample Data'!F76,$B$1),"")</f>
        <v/>
      </c>
      <c r="S77" s="17" t="str">
        <f>IF(SUM('Control Sample Data'!G$3:G$98)&gt;10,IF(AND(ISNUMBER('Control Sample Data'!G76),'Control Sample Data'!G76&lt;$B$1,'Control Sample Data'!G76&gt;0),'Control Sample Data'!G76,$B$1),"")</f>
        <v/>
      </c>
      <c r="T77" s="17" t="str">
        <f>IF(SUM('Control Sample Data'!H$3:H$98)&gt;10,IF(AND(ISNUMBER('Control Sample Data'!H76),'Control Sample Data'!H76&lt;$B$1,'Control Sample Data'!H76&gt;0),'Control Sample Data'!H76,$B$1),"")</f>
        <v/>
      </c>
      <c r="U77" s="17" t="str">
        <f>IF(SUM('Control Sample Data'!I$3:I$98)&gt;10,IF(AND(ISNUMBER('Control Sample Data'!I76),'Control Sample Data'!I76&lt;$B$1,'Control Sample Data'!I76&gt;0),'Control Sample Data'!I76,$B$1),"")</f>
        <v/>
      </c>
      <c r="V77" s="17" t="str">
        <f>IF(SUM('Control Sample Data'!J$3:J$98)&gt;10,IF(AND(ISNUMBER('Control Sample Data'!J76),'Control Sample Data'!J76&lt;$B$1,'Control Sample Data'!J76&gt;0),'Control Sample Data'!J76,$B$1),"")</f>
        <v/>
      </c>
      <c r="W77" s="17" t="str">
        <f>IF(SUM('Control Sample Data'!K$3:K$98)&gt;10,IF(AND(ISNUMBER('Control Sample Data'!K76),'Control Sample Data'!K76&lt;$B$1,'Control Sample Data'!K76&gt;0),'Control Sample Data'!K76,$B$1),"")</f>
        <v/>
      </c>
      <c r="X77" s="17" t="str">
        <f>IF(SUM('Control Sample Data'!L$3:L$98)&gt;10,IF(AND(ISNUMBER('Control Sample Data'!L76),'Control Sample Data'!L76&lt;$B$1,'Control Sample Data'!L76&gt;0),'Control Sample Data'!L76,$B$1),"")</f>
        <v/>
      </c>
      <c r="Y77" s="17"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8"/>
      <c r="B78" s="16" t="str">
        <f>IF('Gene Table'!D77="","",'Gene Table'!D77)</f>
        <v>NM_000369</v>
      </c>
      <c r="C78" s="16" t="s">
        <v>305</v>
      </c>
      <c r="D78" s="17" t="str">
        <f>IF(SUM('Test Sample Data'!D$3:D$98)&gt;10,IF(AND(ISNUMBER('Test Sample Data'!D77),'Test Sample Data'!D77&lt;$B$1,'Test Sample Data'!D77&gt;0),'Test Sample Data'!D77,$B$1),"")</f>
        <v/>
      </c>
      <c r="E78" s="17" t="str">
        <f>IF(SUM('Test Sample Data'!E$3:E$98)&gt;10,IF(AND(ISNUMBER('Test Sample Data'!E77),'Test Sample Data'!E77&lt;$B$1,'Test Sample Data'!E77&gt;0),'Test Sample Data'!E77,$B$1),"")</f>
        <v/>
      </c>
      <c r="F78" s="17" t="str">
        <f>IF(SUM('Test Sample Data'!F$3:F$98)&gt;10,IF(AND(ISNUMBER('Test Sample Data'!F77),'Test Sample Data'!F77&lt;$B$1,'Test Sample Data'!F77&gt;0),'Test Sample Data'!F77,$B$1),"")</f>
        <v/>
      </c>
      <c r="G78" s="17" t="str">
        <f>IF(SUM('Test Sample Data'!G$3:G$98)&gt;10,IF(AND(ISNUMBER('Test Sample Data'!G77),'Test Sample Data'!G77&lt;$B$1,'Test Sample Data'!G77&gt;0),'Test Sample Data'!G77,$B$1),"")</f>
        <v/>
      </c>
      <c r="H78" s="17" t="str">
        <f>IF(SUM('Test Sample Data'!H$3:H$98)&gt;10,IF(AND(ISNUMBER('Test Sample Data'!H77),'Test Sample Data'!H77&lt;$B$1,'Test Sample Data'!H77&gt;0),'Test Sample Data'!H77,$B$1),"")</f>
        <v/>
      </c>
      <c r="I78" s="17" t="str">
        <f>IF(SUM('Test Sample Data'!I$3:I$98)&gt;10,IF(AND(ISNUMBER('Test Sample Data'!I77),'Test Sample Data'!I77&lt;$B$1,'Test Sample Data'!I77&gt;0),'Test Sample Data'!I77,$B$1),"")</f>
        <v/>
      </c>
      <c r="J78" s="17" t="str">
        <f>IF(SUM('Test Sample Data'!J$3:J$98)&gt;10,IF(AND(ISNUMBER('Test Sample Data'!J77),'Test Sample Data'!J77&lt;$B$1,'Test Sample Data'!J77&gt;0),'Test Sample Data'!J77,$B$1),"")</f>
        <v/>
      </c>
      <c r="K78" s="17" t="str">
        <f>IF(SUM('Test Sample Data'!K$3:K$98)&gt;10,IF(AND(ISNUMBER('Test Sample Data'!K77),'Test Sample Data'!K77&lt;$B$1,'Test Sample Data'!K77&gt;0),'Test Sample Data'!K77,$B$1),"")</f>
        <v/>
      </c>
      <c r="L78" s="17" t="str">
        <f>IF(SUM('Test Sample Data'!L$3:L$98)&gt;10,IF(AND(ISNUMBER('Test Sample Data'!L77),'Test Sample Data'!L77&lt;$B$1,'Test Sample Data'!L77&gt;0),'Test Sample Data'!L77,$B$1),"")</f>
        <v/>
      </c>
      <c r="M78" s="17" t="str">
        <f>IF(SUM('Test Sample Data'!M$3:M$98)&gt;10,IF(AND(ISNUMBER('Test Sample Data'!M77),'Test Sample Data'!M77&lt;$B$1,'Test Sample Data'!M77&gt;0),'Test Sample Data'!M77,$B$1),"")</f>
        <v/>
      </c>
      <c r="N78" s="17" t="str">
        <f>'Gene Table'!D77</f>
        <v>NM_000369</v>
      </c>
      <c r="O78" s="16" t="s">
        <v>305</v>
      </c>
      <c r="P78" s="17" t="str">
        <f>IF(SUM('Control Sample Data'!D$3:D$98)&gt;10,IF(AND(ISNUMBER('Control Sample Data'!D77),'Control Sample Data'!D77&lt;$B$1,'Control Sample Data'!D77&gt;0),'Control Sample Data'!D77,$B$1),"")</f>
        <v/>
      </c>
      <c r="Q78" s="17" t="str">
        <f>IF(SUM('Control Sample Data'!E$3:E$98)&gt;10,IF(AND(ISNUMBER('Control Sample Data'!E77),'Control Sample Data'!E77&lt;$B$1,'Control Sample Data'!E77&gt;0),'Control Sample Data'!E77,$B$1),"")</f>
        <v/>
      </c>
      <c r="R78" s="17" t="str">
        <f>IF(SUM('Control Sample Data'!F$3:F$98)&gt;10,IF(AND(ISNUMBER('Control Sample Data'!F77),'Control Sample Data'!F77&lt;$B$1,'Control Sample Data'!F77&gt;0),'Control Sample Data'!F77,$B$1),"")</f>
        <v/>
      </c>
      <c r="S78" s="17" t="str">
        <f>IF(SUM('Control Sample Data'!G$3:G$98)&gt;10,IF(AND(ISNUMBER('Control Sample Data'!G77),'Control Sample Data'!G77&lt;$B$1,'Control Sample Data'!G77&gt;0),'Control Sample Data'!G77,$B$1),"")</f>
        <v/>
      </c>
      <c r="T78" s="17" t="str">
        <f>IF(SUM('Control Sample Data'!H$3:H$98)&gt;10,IF(AND(ISNUMBER('Control Sample Data'!H77),'Control Sample Data'!H77&lt;$B$1,'Control Sample Data'!H77&gt;0),'Control Sample Data'!H77,$B$1),"")</f>
        <v/>
      </c>
      <c r="U78" s="17" t="str">
        <f>IF(SUM('Control Sample Data'!I$3:I$98)&gt;10,IF(AND(ISNUMBER('Control Sample Data'!I77),'Control Sample Data'!I77&lt;$B$1,'Control Sample Data'!I77&gt;0),'Control Sample Data'!I77,$B$1),"")</f>
        <v/>
      </c>
      <c r="V78" s="17" t="str">
        <f>IF(SUM('Control Sample Data'!J$3:J$98)&gt;10,IF(AND(ISNUMBER('Control Sample Data'!J77),'Control Sample Data'!J77&lt;$B$1,'Control Sample Data'!J77&gt;0),'Control Sample Data'!J77,$B$1),"")</f>
        <v/>
      </c>
      <c r="W78" s="17" t="str">
        <f>IF(SUM('Control Sample Data'!K$3:K$98)&gt;10,IF(AND(ISNUMBER('Control Sample Data'!K77),'Control Sample Data'!K77&lt;$B$1,'Control Sample Data'!K77&gt;0),'Control Sample Data'!K77,$B$1),"")</f>
        <v/>
      </c>
      <c r="X78" s="17" t="str">
        <f>IF(SUM('Control Sample Data'!L$3:L$98)&gt;10,IF(AND(ISNUMBER('Control Sample Data'!L77),'Control Sample Data'!L77&lt;$B$1,'Control Sample Data'!L77&gt;0),'Control Sample Data'!L77,$B$1),"")</f>
        <v/>
      </c>
      <c r="Y78" s="17"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8"/>
      <c r="B79" s="16" t="str">
        <f>IF('Gene Table'!D78="","",'Gene Table'!D78)</f>
        <v>NM_005657</v>
      </c>
      <c r="C79" s="16" t="s">
        <v>309</v>
      </c>
      <c r="D79" s="17" t="str">
        <f>IF(SUM('Test Sample Data'!D$3:D$98)&gt;10,IF(AND(ISNUMBER('Test Sample Data'!D78),'Test Sample Data'!D78&lt;$B$1,'Test Sample Data'!D78&gt;0),'Test Sample Data'!D78,$B$1),"")</f>
        <v/>
      </c>
      <c r="E79" s="17" t="str">
        <f>IF(SUM('Test Sample Data'!E$3:E$98)&gt;10,IF(AND(ISNUMBER('Test Sample Data'!E78),'Test Sample Data'!E78&lt;$B$1,'Test Sample Data'!E78&gt;0),'Test Sample Data'!E78,$B$1),"")</f>
        <v/>
      </c>
      <c r="F79" s="17" t="str">
        <f>IF(SUM('Test Sample Data'!F$3:F$98)&gt;10,IF(AND(ISNUMBER('Test Sample Data'!F78),'Test Sample Data'!F78&lt;$B$1,'Test Sample Data'!F78&gt;0),'Test Sample Data'!F78,$B$1),"")</f>
        <v/>
      </c>
      <c r="G79" s="17" t="str">
        <f>IF(SUM('Test Sample Data'!G$3:G$98)&gt;10,IF(AND(ISNUMBER('Test Sample Data'!G78),'Test Sample Data'!G78&lt;$B$1,'Test Sample Data'!G78&gt;0),'Test Sample Data'!G78,$B$1),"")</f>
        <v/>
      </c>
      <c r="H79" s="17" t="str">
        <f>IF(SUM('Test Sample Data'!H$3:H$98)&gt;10,IF(AND(ISNUMBER('Test Sample Data'!H78),'Test Sample Data'!H78&lt;$B$1,'Test Sample Data'!H78&gt;0),'Test Sample Data'!H78,$B$1),"")</f>
        <v/>
      </c>
      <c r="I79" s="17" t="str">
        <f>IF(SUM('Test Sample Data'!I$3:I$98)&gt;10,IF(AND(ISNUMBER('Test Sample Data'!I78),'Test Sample Data'!I78&lt;$B$1,'Test Sample Data'!I78&gt;0),'Test Sample Data'!I78,$B$1),"")</f>
        <v/>
      </c>
      <c r="J79" s="17" t="str">
        <f>IF(SUM('Test Sample Data'!J$3:J$98)&gt;10,IF(AND(ISNUMBER('Test Sample Data'!J78),'Test Sample Data'!J78&lt;$B$1,'Test Sample Data'!J78&gt;0),'Test Sample Data'!J78,$B$1),"")</f>
        <v/>
      </c>
      <c r="K79" s="17" t="str">
        <f>IF(SUM('Test Sample Data'!K$3:K$98)&gt;10,IF(AND(ISNUMBER('Test Sample Data'!K78),'Test Sample Data'!K78&lt;$B$1,'Test Sample Data'!K78&gt;0),'Test Sample Data'!K78,$B$1),"")</f>
        <v/>
      </c>
      <c r="L79" s="17" t="str">
        <f>IF(SUM('Test Sample Data'!L$3:L$98)&gt;10,IF(AND(ISNUMBER('Test Sample Data'!L78),'Test Sample Data'!L78&lt;$B$1,'Test Sample Data'!L78&gt;0),'Test Sample Data'!L78,$B$1),"")</f>
        <v/>
      </c>
      <c r="M79" s="17" t="str">
        <f>IF(SUM('Test Sample Data'!M$3:M$98)&gt;10,IF(AND(ISNUMBER('Test Sample Data'!M78),'Test Sample Data'!M78&lt;$B$1,'Test Sample Data'!M78&gt;0),'Test Sample Data'!M78,$B$1),"")</f>
        <v/>
      </c>
      <c r="N79" s="17" t="str">
        <f>'Gene Table'!D78</f>
        <v>NM_005657</v>
      </c>
      <c r="O79" s="16" t="s">
        <v>309</v>
      </c>
      <c r="P79" s="17" t="str">
        <f>IF(SUM('Control Sample Data'!D$3:D$98)&gt;10,IF(AND(ISNUMBER('Control Sample Data'!D78),'Control Sample Data'!D78&lt;$B$1,'Control Sample Data'!D78&gt;0),'Control Sample Data'!D78,$B$1),"")</f>
        <v/>
      </c>
      <c r="Q79" s="17" t="str">
        <f>IF(SUM('Control Sample Data'!E$3:E$98)&gt;10,IF(AND(ISNUMBER('Control Sample Data'!E78),'Control Sample Data'!E78&lt;$B$1,'Control Sample Data'!E78&gt;0),'Control Sample Data'!E78,$B$1),"")</f>
        <v/>
      </c>
      <c r="R79" s="17" t="str">
        <f>IF(SUM('Control Sample Data'!F$3:F$98)&gt;10,IF(AND(ISNUMBER('Control Sample Data'!F78),'Control Sample Data'!F78&lt;$B$1,'Control Sample Data'!F78&gt;0),'Control Sample Data'!F78,$B$1),"")</f>
        <v/>
      </c>
      <c r="S79" s="17" t="str">
        <f>IF(SUM('Control Sample Data'!G$3:G$98)&gt;10,IF(AND(ISNUMBER('Control Sample Data'!G78),'Control Sample Data'!G78&lt;$B$1,'Control Sample Data'!G78&gt;0),'Control Sample Data'!G78,$B$1),"")</f>
        <v/>
      </c>
      <c r="T79" s="17" t="str">
        <f>IF(SUM('Control Sample Data'!H$3:H$98)&gt;10,IF(AND(ISNUMBER('Control Sample Data'!H78),'Control Sample Data'!H78&lt;$B$1,'Control Sample Data'!H78&gt;0),'Control Sample Data'!H78,$B$1),"")</f>
        <v/>
      </c>
      <c r="U79" s="17" t="str">
        <f>IF(SUM('Control Sample Data'!I$3:I$98)&gt;10,IF(AND(ISNUMBER('Control Sample Data'!I78),'Control Sample Data'!I78&lt;$B$1,'Control Sample Data'!I78&gt;0),'Control Sample Data'!I78,$B$1),"")</f>
        <v/>
      </c>
      <c r="V79" s="17" t="str">
        <f>IF(SUM('Control Sample Data'!J$3:J$98)&gt;10,IF(AND(ISNUMBER('Control Sample Data'!J78),'Control Sample Data'!J78&lt;$B$1,'Control Sample Data'!J78&gt;0),'Control Sample Data'!J78,$B$1),"")</f>
        <v/>
      </c>
      <c r="W79" s="17" t="str">
        <f>IF(SUM('Control Sample Data'!K$3:K$98)&gt;10,IF(AND(ISNUMBER('Control Sample Data'!K78),'Control Sample Data'!K78&lt;$B$1,'Control Sample Data'!K78&gt;0),'Control Sample Data'!K78,$B$1),"")</f>
        <v/>
      </c>
      <c r="X79" s="17" t="str">
        <f>IF(SUM('Control Sample Data'!L$3:L$98)&gt;10,IF(AND(ISNUMBER('Control Sample Data'!L78),'Control Sample Data'!L78&lt;$B$1,'Control Sample Data'!L78&gt;0),'Control Sample Data'!L78,$B$1),"")</f>
        <v/>
      </c>
      <c r="Y79" s="17"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8"/>
      <c r="B80" s="16" t="str">
        <f>IF('Gene Table'!D79="","",'Gene Table'!D79)</f>
        <v>NM_000660</v>
      </c>
      <c r="C80" s="16" t="s">
        <v>313</v>
      </c>
      <c r="D80" s="17" t="str">
        <f>IF(SUM('Test Sample Data'!D$3:D$98)&gt;10,IF(AND(ISNUMBER('Test Sample Data'!D79),'Test Sample Data'!D79&lt;$B$1,'Test Sample Data'!D79&gt;0),'Test Sample Data'!D79,$B$1),"")</f>
        <v/>
      </c>
      <c r="E80" s="17" t="str">
        <f>IF(SUM('Test Sample Data'!E$3:E$98)&gt;10,IF(AND(ISNUMBER('Test Sample Data'!E79),'Test Sample Data'!E79&lt;$B$1,'Test Sample Data'!E79&gt;0),'Test Sample Data'!E79,$B$1),"")</f>
        <v/>
      </c>
      <c r="F80" s="17" t="str">
        <f>IF(SUM('Test Sample Data'!F$3:F$98)&gt;10,IF(AND(ISNUMBER('Test Sample Data'!F79),'Test Sample Data'!F79&lt;$B$1,'Test Sample Data'!F79&gt;0),'Test Sample Data'!F79,$B$1),"")</f>
        <v/>
      </c>
      <c r="G80" s="17" t="str">
        <f>IF(SUM('Test Sample Data'!G$3:G$98)&gt;10,IF(AND(ISNUMBER('Test Sample Data'!G79),'Test Sample Data'!G79&lt;$B$1,'Test Sample Data'!G79&gt;0),'Test Sample Data'!G79,$B$1),"")</f>
        <v/>
      </c>
      <c r="H80" s="17" t="str">
        <f>IF(SUM('Test Sample Data'!H$3:H$98)&gt;10,IF(AND(ISNUMBER('Test Sample Data'!H79),'Test Sample Data'!H79&lt;$B$1,'Test Sample Data'!H79&gt;0),'Test Sample Data'!H79,$B$1),"")</f>
        <v/>
      </c>
      <c r="I80" s="17" t="str">
        <f>IF(SUM('Test Sample Data'!I$3:I$98)&gt;10,IF(AND(ISNUMBER('Test Sample Data'!I79),'Test Sample Data'!I79&lt;$B$1,'Test Sample Data'!I79&gt;0),'Test Sample Data'!I79,$B$1),"")</f>
        <v/>
      </c>
      <c r="J80" s="17" t="str">
        <f>IF(SUM('Test Sample Data'!J$3:J$98)&gt;10,IF(AND(ISNUMBER('Test Sample Data'!J79),'Test Sample Data'!J79&lt;$B$1,'Test Sample Data'!J79&gt;0),'Test Sample Data'!J79,$B$1),"")</f>
        <v/>
      </c>
      <c r="K80" s="17" t="str">
        <f>IF(SUM('Test Sample Data'!K$3:K$98)&gt;10,IF(AND(ISNUMBER('Test Sample Data'!K79),'Test Sample Data'!K79&lt;$B$1,'Test Sample Data'!K79&gt;0),'Test Sample Data'!K79,$B$1),"")</f>
        <v/>
      </c>
      <c r="L80" s="17" t="str">
        <f>IF(SUM('Test Sample Data'!L$3:L$98)&gt;10,IF(AND(ISNUMBER('Test Sample Data'!L79),'Test Sample Data'!L79&lt;$B$1,'Test Sample Data'!L79&gt;0),'Test Sample Data'!L79,$B$1),"")</f>
        <v/>
      </c>
      <c r="M80" s="17" t="str">
        <f>IF(SUM('Test Sample Data'!M$3:M$98)&gt;10,IF(AND(ISNUMBER('Test Sample Data'!M79),'Test Sample Data'!M79&lt;$B$1,'Test Sample Data'!M79&gt;0),'Test Sample Data'!M79,$B$1),"")</f>
        <v/>
      </c>
      <c r="N80" s="17" t="str">
        <f>'Gene Table'!D79</f>
        <v>NM_000660</v>
      </c>
      <c r="O80" s="16" t="s">
        <v>313</v>
      </c>
      <c r="P80" s="17" t="str">
        <f>IF(SUM('Control Sample Data'!D$3:D$98)&gt;10,IF(AND(ISNUMBER('Control Sample Data'!D79),'Control Sample Data'!D79&lt;$B$1,'Control Sample Data'!D79&gt;0),'Control Sample Data'!D79,$B$1),"")</f>
        <v/>
      </c>
      <c r="Q80" s="17" t="str">
        <f>IF(SUM('Control Sample Data'!E$3:E$98)&gt;10,IF(AND(ISNUMBER('Control Sample Data'!E79),'Control Sample Data'!E79&lt;$B$1,'Control Sample Data'!E79&gt;0),'Control Sample Data'!E79,$B$1),"")</f>
        <v/>
      </c>
      <c r="R80" s="17" t="str">
        <f>IF(SUM('Control Sample Data'!F$3:F$98)&gt;10,IF(AND(ISNUMBER('Control Sample Data'!F79),'Control Sample Data'!F79&lt;$B$1,'Control Sample Data'!F79&gt;0),'Control Sample Data'!F79,$B$1),"")</f>
        <v/>
      </c>
      <c r="S80" s="17" t="str">
        <f>IF(SUM('Control Sample Data'!G$3:G$98)&gt;10,IF(AND(ISNUMBER('Control Sample Data'!G79),'Control Sample Data'!G79&lt;$B$1,'Control Sample Data'!G79&gt;0),'Control Sample Data'!G79,$B$1),"")</f>
        <v/>
      </c>
      <c r="T80" s="17" t="str">
        <f>IF(SUM('Control Sample Data'!H$3:H$98)&gt;10,IF(AND(ISNUMBER('Control Sample Data'!H79),'Control Sample Data'!H79&lt;$B$1,'Control Sample Data'!H79&gt;0),'Control Sample Data'!H79,$B$1),"")</f>
        <v/>
      </c>
      <c r="U80" s="17" t="str">
        <f>IF(SUM('Control Sample Data'!I$3:I$98)&gt;10,IF(AND(ISNUMBER('Control Sample Data'!I79),'Control Sample Data'!I79&lt;$B$1,'Control Sample Data'!I79&gt;0),'Control Sample Data'!I79,$B$1),"")</f>
        <v/>
      </c>
      <c r="V80" s="17" t="str">
        <f>IF(SUM('Control Sample Data'!J$3:J$98)&gt;10,IF(AND(ISNUMBER('Control Sample Data'!J79),'Control Sample Data'!J79&lt;$B$1,'Control Sample Data'!J79&gt;0),'Control Sample Data'!J79,$B$1),"")</f>
        <v/>
      </c>
      <c r="W80" s="17" t="str">
        <f>IF(SUM('Control Sample Data'!K$3:K$98)&gt;10,IF(AND(ISNUMBER('Control Sample Data'!K79),'Control Sample Data'!K79&lt;$B$1,'Control Sample Data'!K79&gt;0),'Control Sample Data'!K79,$B$1),"")</f>
        <v/>
      </c>
      <c r="X80" s="17" t="str">
        <f>IF(SUM('Control Sample Data'!L$3:L$98)&gt;10,IF(AND(ISNUMBER('Control Sample Data'!L79),'Control Sample Data'!L79&lt;$B$1,'Control Sample Data'!L79&gt;0),'Control Sample Data'!L79,$B$1),"")</f>
        <v/>
      </c>
      <c r="Y80" s="17"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8"/>
      <c r="B81" s="16" t="str">
        <f>IF('Gene Table'!D80="","",'Gene Table'!D80)</f>
        <v>NM_005423</v>
      </c>
      <c r="C81" s="16" t="s">
        <v>317</v>
      </c>
      <c r="D81" s="17" t="str">
        <f>IF(SUM('Test Sample Data'!D$3:D$98)&gt;10,IF(AND(ISNUMBER('Test Sample Data'!D80),'Test Sample Data'!D80&lt;$B$1,'Test Sample Data'!D80&gt;0),'Test Sample Data'!D80,$B$1),"")</f>
        <v/>
      </c>
      <c r="E81" s="17" t="str">
        <f>IF(SUM('Test Sample Data'!E$3:E$98)&gt;10,IF(AND(ISNUMBER('Test Sample Data'!E80),'Test Sample Data'!E80&lt;$B$1,'Test Sample Data'!E80&gt;0),'Test Sample Data'!E80,$B$1),"")</f>
        <v/>
      </c>
      <c r="F81" s="17" t="str">
        <f>IF(SUM('Test Sample Data'!F$3:F$98)&gt;10,IF(AND(ISNUMBER('Test Sample Data'!F80),'Test Sample Data'!F80&lt;$B$1,'Test Sample Data'!F80&gt;0),'Test Sample Data'!F80,$B$1),"")</f>
        <v/>
      </c>
      <c r="G81" s="17" t="str">
        <f>IF(SUM('Test Sample Data'!G$3:G$98)&gt;10,IF(AND(ISNUMBER('Test Sample Data'!G80),'Test Sample Data'!G80&lt;$B$1,'Test Sample Data'!G80&gt;0),'Test Sample Data'!G80,$B$1),"")</f>
        <v/>
      </c>
      <c r="H81" s="17" t="str">
        <f>IF(SUM('Test Sample Data'!H$3:H$98)&gt;10,IF(AND(ISNUMBER('Test Sample Data'!H80),'Test Sample Data'!H80&lt;$B$1,'Test Sample Data'!H80&gt;0),'Test Sample Data'!H80,$B$1),"")</f>
        <v/>
      </c>
      <c r="I81" s="17" t="str">
        <f>IF(SUM('Test Sample Data'!I$3:I$98)&gt;10,IF(AND(ISNUMBER('Test Sample Data'!I80),'Test Sample Data'!I80&lt;$B$1,'Test Sample Data'!I80&gt;0),'Test Sample Data'!I80,$B$1),"")</f>
        <v/>
      </c>
      <c r="J81" s="17" t="str">
        <f>IF(SUM('Test Sample Data'!J$3:J$98)&gt;10,IF(AND(ISNUMBER('Test Sample Data'!J80),'Test Sample Data'!J80&lt;$B$1,'Test Sample Data'!J80&gt;0),'Test Sample Data'!J80,$B$1),"")</f>
        <v/>
      </c>
      <c r="K81" s="17" t="str">
        <f>IF(SUM('Test Sample Data'!K$3:K$98)&gt;10,IF(AND(ISNUMBER('Test Sample Data'!K80),'Test Sample Data'!K80&lt;$B$1,'Test Sample Data'!K80&gt;0),'Test Sample Data'!K80,$B$1),"")</f>
        <v/>
      </c>
      <c r="L81" s="17" t="str">
        <f>IF(SUM('Test Sample Data'!L$3:L$98)&gt;10,IF(AND(ISNUMBER('Test Sample Data'!L80),'Test Sample Data'!L80&lt;$B$1,'Test Sample Data'!L80&gt;0),'Test Sample Data'!L80,$B$1),"")</f>
        <v/>
      </c>
      <c r="M81" s="17" t="str">
        <f>IF(SUM('Test Sample Data'!M$3:M$98)&gt;10,IF(AND(ISNUMBER('Test Sample Data'!M80),'Test Sample Data'!M80&lt;$B$1,'Test Sample Data'!M80&gt;0),'Test Sample Data'!M80,$B$1),"")</f>
        <v/>
      </c>
      <c r="N81" s="17" t="str">
        <f>'Gene Table'!D80</f>
        <v>NM_005423</v>
      </c>
      <c r="O81" s="16" t="s">
        <v>317</v>
      </c>
      <c r="P81" s="17" t="str">
        <f>IF(SUM('Control Sample Data'!D$3:D$98)&gt;10,IF(AND(ISNUMBER('Control Sample Data'!D80),'Control Sample Data'!D80&lt;$B$1,'Control Sample Data'!D80&gt;0),'Control Sample Data'!D80,$B$1),"")</f>
        <v/>
      </c>
      <c r="Q81" s="17" t="str">
        <f>IF(SUM('Control Sample Data'!E$3:E$98)&gt;10,IF(AND(ISNUMBER('Control Sample Data'!E80),'Control Sample Data'!E80&lt;$B$1,'Control Sample Data'!E80&gt;0),'Control Sample Data'!E80,$B$1),"")</f>
        <v/>
      </c>
      <c r="R81" s="17" t="str">
        <f>IF(SUM('Control Sample Data'!F$3:F$98)&gt;10,IF(AND(ISNUMBER('Control Sample Data'!F80),'Control Sample Data'!F80&lt;$B$1,'Control Sample Data'!F80&gt;0),'Control Sample Data'!F80,$B$1),"")</f>
        <v/>
      </c>
      <c r="S81" s="17" t="str">
        <f>IF(SUM('Control Sample Data'!G$3:G$98)&gt;10,IF(AND(ISNUMBER('Control Sample Data'!G80),'Control Sample Data'!G80&lt;$B$1,'Control Sample Data'!G80&gt;0),'Control Sample Data'!G80,$B$1),"")</f>
        <v/>
      </c>
      <c r="T81" s="17" t="str">
        <f>IF(SUM('Control Sample Data'!H$3:H$98)&gt;10,IF(AND(ISNUMBER('Control Sample Data'!H80),'Control Sample Data'!H80&lt;$B$1,'Control Sample Data'!H80&gt;0),'Control Sample Data'!H80,$B$1),"")</f>
        <v/>
      </c>
      <c r="U81" s="17" t="str">
        <f>IF(SUM('Control Sample Data'!I$3:I$98)&gt;10,IF(AND(ISNUMBER('Control Sample Data'!I80),'Control Sample Data'!I80&lt;$B$1,'Control Sample Data'!I80&gt;0),'Control Sample Data'!I80,$B$1),"")</f>
        <v/>
      </c>
      <c r="V81" s="17" t="str">
        <f>IF(SUM('Control Sample Data'!J$3:J$98)&gt;10,IF(AND(ISNUMBER('Control Sample Data'!J80),'Control Sample Data'!J80&lt;$B$1,'Control Sample Data'!J80&gt;0),'Control Sample Data'!J80,$B$1),"")</f>
        <v/>
      </c>
      <c r="W81" s="17" t="str">
        <f>IF(SUM('Control Sample Data'!K$3:K$98)&gt;10,IF(AND(ISNUMBER('Control Sample Data'!K80),'Control Sample Data'!K80&lt;$B$1,'Control Sample Data'!K80&gt;0),'Control Sample Data'!K80,$B$1),"")</f>
        <v/>
      </c>
      <c r="X81" s="17" t="str">
        <f>IF(SUM('Control Sample Data'!L$3:L$98)&gt;10,IF(AND(ISNUMBER('Control Sample Data'!L80),'Control Sample Data'!L80&lt;$B$1,'Control Sample Data'!L80&gt;0),'Control Sample Data'!L80,$B$1),"")</f>
        <v/>
      </c>
      <c r="Y81" s="17"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8"/>
      <c r="B82" s="16" t="str">
        <f>IF('Gene Table'!D81="","",'Gene Table'!D81)</f>
        <v>NM_000545</v>
      </c>
      <c r="C82" s="16" t="s">
        <v>321</v>
      </c>
      <c r="D82" s="17" t="str">
        <f>IF(SUM('Test Sample Data'!D$3:D$98)&gt;10,IF(AND(ISNUMBER('Test Sample Data'!D81),'Test Sample Data'!D81&lt;$B$1,'Test Sample Data'!D81&gt;0),'Test Sample Data'!D81,$B$1),"")</f>
        <v/>
      </c>
      <c r="E82" s="17" t="str">
        <f>IF(SUM('Test Sample Data'!E$3:E$98)&gt;10,IF(AND(ISNUMBER('Test Sample Data'!E81),'Test Sample Data'!E81&lt;$B$1,'Test Sample Data'!E81&gt;0),'Test Sample Data'!E81,$B$1),"")</f>
        <v/>
      </c>
      <c r="F82" s="17" t="str">
        <f>IF(SUM('Test Sample Data'!F$3:F$98)&gt;10,IF(AND(ISNUMBER('Test Sample Data'!F81),'Test Sample Data'!F81&lt;$B$1,'Test Sample Data'!F81&gt;0),'Test Sample Data'!F81,$B$1),"")</f>
        <v/>
      </c>
      <c r="G82" s="17" t="str">
        <f>IF(SUM('Test Sample Data'!G$3:G$98)&gt;10,IF(AND(ISNUMBER('Test Sample Data'!G81),'Test Sample Data'!G81&lt;$B$1,'Test Sample Data'!G81&gt;0),'Test Sample Data'!G81,$B$1),"")</f>
        <v/>
      </c>
      <c r="H82" s="17" t="str">
        <f>IF(SUM('Test Sample Data'!H$3:H$98)&gt;10,IF(AND(ISNUMBER('Test Sample Data'!H81),'Test Sample Data'!H81&lt;$B$1,'Test Sample Data'!H81&gt;0),'Test Sample Data'!H81,$B$1),"")</f>
        <v/>
      </c>
      <c r="I82" s="17" t="str">
        <f>IF(SUM('Test Sample Data'!I$3:I$98)&gt;10,IF(AND(ISNUMBER('Test Sample Data'!I81),'Test Sample Data'!I81&lt;$B$1,'Test Sample Data'!I81&gt;0),'Test Sample Data'!I81,$B$1),"")</f>
        <v/>
      </c>
      <c r="J82" s="17" t="str">
        <f>IF(SUM('Test Sample Data'!J$3:J$98)&gt;10,IF(AND(ISNUMBER('Test Sample Data'!J81),'Test Sample Data'!J81&lt;$B$1,'Test Sample Data'!J81&gt;0),'Test Sample Data'!J81,$B$1),"")</f>
        <v/>
      </c>
      <c r="K82" s="17" t="str">
        <f>IF(SUM('Test Sample Data'!K$3:K$98)&gt;10,IF(AND(ISNUMBER('Test Sample Data'!K81),'Test Sample Data'!K81&lt;$B$1,'Test Sample Data'!K81&gt;0),'Test Sample Data'!K81,$B$1),"")</f>
        <v/>
      </c>
      <c r="L82" s="17" t="str">
        <f>IF(SUM('Test Sample Data'!L$3:L$98)&gt;10,IF(AND(ISNUMBER('Test Sample Data'!L81),'Test Sample Data'!L81&lt;$B$1,'Test Sample Data'!L81&gt;0),'Test Sample Data'!L81,$B$1),"")</f>
        <v/>
      </c>
      <c r="M82" s="17" t="str">
        <f>IF(SUM('Test Sample Data'!M$3:M$98)&gt;10,IF(AND(ISNUMBER('Test Sample Data'!M81),'Test Sample Data'!M81&lt;$B$1,'Test Sample Data'!M81&gt;0),'Test Sample Data'!M81,$B$1),"")</f>
        <v/>
      </c>
      <c r="N82" s="17" t="str">
        <f>'Gene Table'!D81</f>
        <v>NM_000545</v>
      </c>
      <c r="O82" s="16" t="s">
        <v>321</v>
      </c>
      <c r="P82" s="17" t="str">
        <f>IF(SUM('Control Sample Data'!D$3:D$98)&gt;10,IF(AND(ISNUMBER('Control Sample Data'!D81),'Control Sample Data'!D81&lt;$B$1,'Control Sample Data'!D81&gt;0),'Control Sample Data'!D81,$B$1),"")</f>
        <v/>
      </c>
      <c r="Q82" s="17" t="str">
        <f>IF(SUM('Control Sample Data'!E$3:E$98)&gt;10,IF(AND(ISNUMBER('Control Sample Data'!E81),'Control Sample Data'!E81&lt;$B$1,'Control Sample Data'!E81&gt;0),'Control Sample Data'!E81,$B$1),"")</f>
        <v/>
      </c>
      <c r="R82" s="17" t="str">
        <f>IF(SUM('Control Sample Data'!F$3:F$98)&gt;10,IF(AND(ISNUMBER('Control Sample Data'!F81),'Control Sample Data'!F81&lt;$B$1,'Control Sample Data'!F81&gt;0),'Control Sample Data'!F81,$B$1),"")</f>
        <v/>
      </c>
      <c r="S82" s="17" t="str">
        <f>IF(SUM('Control Sample Data'!G$3:G$98)&gt;10,IF(AND(ISNUMBER('Control Sample Data'!G81),'Control Sample Data'!G81&lt;$B$1,'Control Sample Data'!G81&gt;0),'Control Sample Data'!G81,$B$1),"")</f>
        <v/>
      </c>
      <c r="T82" s="17" t="str">
        <f>IF(SUM('Control Sample Data'!H$3:H$98)&gt;10,IF(AND(ISNUMBER('Control Sample Data'!H81),'Control Sample Data'!H81&lt;$B$1,'Control Sample Data'!H81&gt;0),'Control Sample Data'!H81,$B$1),"")</f>
        <v/>
      </c>
      <c r="U82" s="17" t="str">
        <f>IF(SUM('Control Sample Data'!I$3:I$98)&gt;10,IF(AND(ISNUMBER('Control Sample Data'!I81),'Control Sample Data'!I81&lt;$B$1,'Control Sample Data'!I81&gt;0),'Control Sample Data'!I81,$B$1),"")</f>
        <v/>
      </c>
      <c r="V82" s="17" t="str">
        <f>IF(SUM('Control Sample Data'!J$3:J$98)&gt;10,IF(AND(ISNUMBER('Control Sample Data'!J81),'Control Sample Data'!J81&lt;$B$1,'Control Sample Data'!J81&gt;0),'Control Sample Data'!J81,$B$1),"")</f>
        <v/>
      </c>
      <c r="W82" s="17" t="str">
        <f>IF(SUM('Control Sample Data'!K$3:K$98)&gt;10,IF(AND(ISNUMBER('Control Sample Data'!K81),'Control Sample Data'!K81&lt;$B$1,'Control Sample Data'!K81&gt;0),'Control Sample Data'!K81,$B$1),"")</f>
        <v/>
      </c>
      <c r="X82" s="17" t="str">
        <f>IF(SUM('Control Sample Data'!L$3:L$98)&gt;10,IF(AND(ISNUMBER('Control Sample Data'!L81),'Control Sample Data'!L81&lt;$B$1,'Control Sample Data'!L81&gt;0),'Control Sample Data'!L81,$B$1),"")</f>
        <v/>
      </c>
      <c r="Y82" s="17"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8"/>
      <c r="B83" s="16" t="str">
        <f>IF('Gene Table'!D82="","",'Gene Table'!D82)</f>
        <v>NM_001730</v>
      </c>
      <c r="C83" s="16" t="s">
        <v>325</v>
      </c>
      <c r="D83" s="17" t="str">
        <f>IF(SUM('Test Sample Data'!D$3:D$98)&gt;10,IF(AND(ISNUMBER('Test Sample Data'!D82),'Test Sample Data'!D82&lt;$B$1,'Test Sample Data'!D82&gt;0),'Test Sample Data'!D82,$B$1),"")</f>
        <v/>
      </c>
      <c r="E83" s="17" t="str">
        <f>IF(SUM('Test Sample Data'!E$3:E$98)&gt;10,IF(AND(ISNUMBER('Test Sample Data'!E82),'Test Sample Data'!E82&lt;$B$1,'Test Sample Data'!E82&gt;0),'Test Sample Data'!E82,$B$1),"")</f>
        <v/>
      </c>
      <c r="F83" s="17" t="str">
        <f>IF(SUM('Test Sample Data'!F$3:F$98)&gt;10,IF(AND(ISNUMBER('Test Sample Data'!F82),'Test Sample Data'!F82&lt;$B$1,'Test Sample Data'!F82&gt;0),'Test Sample Data'!F82,$B$1),"")</f>
        <v/>
      </c>
      <c r="G83" s="17" t="str">
        <f>IF(SUM('Test Sample Data'!G$3:G$98)&gt;10,IF(AND(ISNUMBER('Test Sample Data'!G82),'Test Sample Data'!G82&lt;$B$1,'Test Sample Data'!G82&gt;0),'Test Sample Data'!G82,$B$1),"")</f>
        <v/>
      </c>
      <c r="H83" s="17" t="str">
        <f>IF(SUM('Test Sample Data'!H$3:H$98)&gt;10,IF(AND(ISNUMBER('Test Sample Data'!H82),'Test Sample Data'!H82&lt;$B$1,'Test Sample Data'!H82&gt;0),'Test Sample Data'!H82,$B$1),"")</f>
        <v/>
      </c>
      <c r="I83" s="17" t="str">
        <f>IF(SUM('Test Sample Data'!I$3:I$98)&gt;10,IF(AND(ISNUMBER('Test Sample Data'!I82),'Test Sample Data'!I82&lt;$B$1,'Test Sample Data'!I82&gt;0),'Test Sample Data'!I82,$B$1),"")</f>
        <v/>
      </c>
      <c r="J83" s="17" t="str">
        <f>IF(SUM('Test Sample Data'!J$3:J$98)&gt;10,IF(AND(ISNUMBER('Test Sample Data'!J82),'Test Sample Data'!J82&lt;$B$1,'Test Sample Data'!J82&gt;0),'Test Sample Data'!J82,$B$1),"")</f>
        <v/>
      </c>
      <c r="K83" s="17" t="str">
        <f>IF(SUM('Test Sample Data'!K$3:K$98)&gt;10,IF(AND(ISNUMBER('Test Sample Data'!K82),'Test Sample Data'!K82&lt;$B$1,'Test Sample Data'!K82&gt;0),'Test Sample Data'!K82,$B$1),"")</f>
        <v/>
      </c>
      <c r="L83" s="17" t="str">
        <f>IF(SUM('Test Sample Data'!L$3:L$98)&gt;10,IF(AND(ISNUMBER('Test Sample Data'!L82),'Test Sample Data'!L82&lt;$B$1,'Test Sample Data'!L82&gt;0),'Test Sample Data'!L82,$B$1),"")</f>
        <v/>
      </c>
      <c r="M83" s="17" t="str">
        <f>IF(SUM('Test Sample Data'!M$3:M$98)&gt;10,IF(AND(ISNUMBER('Test Sample Data'!M82),'Test Sample Data'!M82&lt;$B$1,'Test Sample Data'!M82&gt;0),'Test Sample Data'!M82,$B$1),"")</f>
        <v/>
      </c>
      <c r="N83" s="17" t="str">
        <f>'Gene Table'!D82</f>
        <v>NM_001730</v>
      </c>
      <c r="O83" s="16" t="s">
        <v>325</v>
      </c>
      <c r="P83" s="17" t="str">
        <f>IF(SUM('Control Sample Data'!D$3:D$98)&gt;10,IF(AND(ISNUMBER('Control Sample Data'!D82),'Control Sample Data'!D82&lt;$B$1,'Control Sample Data'!D82&gt;0),'Control Sample Data'!D82,$B$1),"")</f>
        <v/>
      </c>
      <c r="Q83" s="17" t="str">
        <f>IF(SUM('Control Sample Data'!E$3:E$98)&gt;10,IF(AND(ISNUMBER('Control Sample Data'!E82),'Control Sample Data'!E82&lt;$B$1,'Control Sample Data'!E82&gt;0),'Control Sample Data'!E82,$B$1),"")</f>
        <v/>
      </c>
      <c r="R83" s="17" t="str">
        <f>IF(SUM('Control Sample Data'!F$3:F$98)&gt;10,IF(AND(ISNUMBER('Control Sample Data'!F82),'Control Sample Data'!F82&lt;$B$1,'Control Sample Data'!F82&gt;0),'Control Sample Data'!F82,$B$1),"")</f>
        <v/>
      </c>
      <c r="S83" s="17" t="str">
        <f>IF(SUM('Control Sample Data'!G$3:G$98)&gt;10,IF(AND(ISNUMBER('Control Sample Data'!G82),'Control Sample Data'!G82&lt;$B$1,'Control Sample Data'!G82&gt;0),'Control Sample Data'!G82,$B$1),"")</f>
        <v/>
      </c>
      <c r="T83" s="17" t="str">
        <f>IF(SUM('Control Sample Data'!H$3:H$98)&gt;10,IF(AND(ISNUMBER('Control Sample Data'!H82),'Control Sample Data'!H82&lt;$B$1,'Control Sample Data'!H82&gt;0),'Control Sample Data'!H82,$B$1),"")</f>
        <v/>
      </c>
      <c r="U83" s="17" t="str">
        <f>IF(SUM('Control Sample Data'!I$3:I$98)&gt;10,IF(AND(ISNUMBER('Control Sample Data'!I82),'Control Sample Data'!I82&lt;$B$1,'Control Sample Data'!I82&gt;0),'Control Sample Data'!I82,$B$1),"")</f>
        <v/>
      </c>
      <c r="V83" s="17" t="str">
        <f>IF(SUM('Control Sample Data'!J$3:J$98)&gt;10,IF(AND(ISNUMBER('Control Sample Data'!J82),'Control Sample Data'!J82&lt;$B$1,'Control Sample Data'!J82&gt;0),'Control Sample Data'!J82,$B$1),"")</f>
        <v/>
      </c>
      <c r="W83" s="17" t="str">
        <f>IF(SUM('Control Sample Data'!K$3:K$98)&gt;10,IF(AND(ISNUMBER('Control Sample Data'!K82),'Control Sample Data'!K82&lt;$B$1,'Control Sample Data'!K82&gt;0),'Control Sample Data'!K82,$B$1),"")</f>
        <v/>
      </c>
      <c r="X83" s="17" t="str">
        <f>IF(SUM('Control Sample Data'!L$3:L$98)&gt;10,IF(AND(ISNUMBER('Control Sample Data'!L82),'Control Sample Data'!L82&lt;$B$1,'Control Sample Data'!L82&gt;0),'Control Sample Data'!L82,$B$1),"")</f>
        <v/>
      </c>
      <c r="Y83" s="17"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8"/>
      <c r="B84" s="16" t="str">
        <f>IF('Gene Table'!D83="","",'Gene Table'!D83)</f>
        <v>NM_177536</v>
      </c>
      <c r="C84" s="16" t="s">
        <v>329</v>
      </c>
      <c r="D84" s="17" t="str">
        <f>IF(SUM('Test Sample Data'!D$3:D$98)&gt;10,IF(AND(ISNUMBER('Test Sample Data'!D83),'Test Sample Data'!D83&lt;$B$1,'Test Sample Data'!D83&gt;0),'Test Sample Data'!D83,$B$1),"")</f>
        <v/>
      </c>
      <c r="E84" s="17" t="str">
        <f>IF(SUM('Test Sample Data'!E$3:E$98)&gt;10,IF(AND(ISNUMBER('Test Sample Data'!E83),'Test Sample Data'!E83&lt;$B$1,'Test Sample Data'!E83&gt;0),'Test Sample Data'!E83,$B$1),"")</f>
        <v/>
      </c>
      <c r="F84" s="17" t="str">
        <f>IF(SUM('Test Sample Data'!F$3:F$98)&gt;10,IF(AND(ISNUMBER('Test Sample Data'!F83),'Test Sample Data'!F83&lt;$B$1,'Test Sample Data'!F83&gt;0),'Test Sample Data'!F83,$B$1),"")</f>
        <v/>
      </c>
      <c r="G84" s="17" t="str">
        <f>IF(SUM('Test Sample Data'!G$3:G$98)&gt;10,IF(AND(ISNUMBER('Test Sample Data'!G83),'Test Sample Data'!G83&lt;$B$1,'Test Sample Data'!G83&gt;0),'Test Sample Data'!G83,$B$1),"")</f>
        <v/>
      </c>
      <c r="H84" s="17" t="str">
        <f>IF(SUM('Test Sample Data'!H$3:H$98)&gt;10,IF(AND(ISNUMBER('Test Sample Data'!H83),'Test Sample Data'!H83&lt;$B$1,'Test Sample Data'!H83&gt;0),'Test Sample Data'!H83,$B$1),"")</f>
        <v/>
      </c>
      <c r="I84" s="17" t="str">
        <f>IF(SUM('Test Sample Data'!I$3:I$98)&gt;10,IF(AND(ISNUMBER('Test Sample Data'!I83),'Test Sample Data'!I83&lt;$B$1,'Test Sample Data'!I83&gt;0),'Test Sample Data'!I83,$B$1),"")</f>
        <v/>
      </c>
      <c r="J84" s="17" t="str">
        <f>IF(SUM('Test Sample Data'!J$3:J$98)&gt;10,IF(AND(ISNUMBER('Test Sample Data'!J83),'Test Sample Data'!J83&lt;$B$1,'Test Sample Data'!J83&gt;0),'Test Sample Data'!J83,$B$1),"")</f>
        <v/>
      </c>
      <c r="K84" s="17" t="str">
        <f>IF(SUM('Test Sample Data'!K$3:K$98)&gt;10,IF(AND(ISNUMBER('Test Sample Data'!K83),'Test Sample Data'!K83&lt;$B$1,'Test Sample Data'!K83&gt;0),'Test Sample Data'!K83,$B$1),"")</f>
        <v/>
      </c>
      <c r="L84" s="17" t="str">
        <f>IF(SUM('Test Sample Data'!L$3:L$98)&gt;10,IF(AND(ISNUMBER('Test Sample Data'!L83),'Test Sample Data'!L83&lt;$B$1,'Test Sample Data'!L83&gt;0),'Test Sample Data'!L83,$B$1),"")</f>
        <v/>
      </c>
      <c r="M84" s="17" t="str">
        <f>IF(SUM('Test Sample Data'!M$3:M$98)&gt;10,IF(AND(ISNUMBER('Test Sample Data'!M83),'Test Sample Data'!M83&lt;$B$1,'Test Sample Data'!M83&gt;0),'Test Sample Data'!M83,$B$1),"")</f>
        <v/>
      </c>
      <c r="N84" s="17" t="str">
        <f>'Gene Table'!D83</f>
        <v>NM_177536</v>
      </c>
      <c r="O84" s="16" t="s">
        <v>329</v>
      </c>
      <c r="P84" s="17" t="str">
        <f>IF(SUM('Control Sample Data'!D$3:D$98)&gt;10,IF(AND(ISNUMBER('Control Sample Data'!D83),'Control Sample Data'!D83&lt;$B$1,'Control Sample Data'!D83&gt;0),'Control Sample Data'!D83,$B$1),"")</f>
        <v/>
      </c>
      <c r="Q84" s="17" t="str">
        <f>IF(SUM('Control Sample Data'!E$3:E$98)&gt;10,IF(AND(ISNUMBER('Control Sample Data'!E83),'Control Sample Data'!E83&lt;$B$1,'Control Sample Data'!E83&gt;0),'Control Sample Data'!E83,$B$1),"")</f>
        <v/>
      </c>
      <c r="R84" s="17" t="str">
        <f>IF(SUM('Control Sample Data'!F$3:F$98)&gt;10,IF(AND(ISNUMBER('Control Sample Data'!F83),'Control Sample Data'!F83&lt;$B$1,'Control Sample Data'!F83&gt;0),'Control Sample Data'!F83,$B$1),"")</f>
        <v/>
      </c>
      <c r="S84" s="17" t="str">
        <f>IF(SUM('Control Sample Data'!G$3:G$98)&gt;10,IF(AND(ISNUMBER('Control Sample Data'!G83),'Control Sample Data'!G83&lt;$B$1,'Control Sample Data'!G83&gt;0),'Control Sample Data'!G83,$B$1),"")</f>
        <v/>
      </c>
      <c r="T84" s="17" t="str">
        <f>IF(SUM('Control Sample Data'!H$3:H$98)&gt;10,IF(AND(ISNUMBER('Control Sample Data'!H83),'Control Sample Data'!H83&lt;$B$1,'Control Sample Data'!H83&gt;0),'Control Sample Data'!H83,$B$1),"")</f>
        <v/>
      </c>
      <c r="U84" s="17" t="str">
        <f>IF(SUM('Control Sample Data'!I$3:I$98)&gt;10,IF(AND(ISNUMBER('Control Sample Data'!I83),'Control Sample Data'!I83&lt;$B$1,'Control Sample Data'!I83&gt;0),'Control Sample Data'!I83,$B$1),"")</f>
        <v/>
      </c>
      <c r="V84" s="17" t="str">
        <f>IF(SUM('Control Sample Data'!J$3:J$98)&gt;10,IF(AND(ISNUMBER('Control Sample Data'!J83),'Control Sample Data'!J83&lt;$B$1,'Control Sample Data'!J83&gt;0),'Control Sample Data'!J83,$B$1),"")</f>
        <v/>
      </c>
      <c r="W84" s="17" t="str">
        <f>IF(SUM('Control Sample Data'!K$3:K$98)&gt;10,IF(AND(ISNUMBER('Control Sample Data'!K83),'Control Sample Data'!K83&lt;$B$1,'Control Sample Data'!K83&gt;0),'Control Sample Data'!K83,$B$1),"")</f>
        <v/>
      </c>
      <c r="X84" s="17" t="str">
        <f>IF(SUM('Control Sample Data'!L$3:L$98)&gt;10,IF(AND(ISNUMBER('Control Sample Data'!L83),'Control Sample Data'!L83&lt;$B$1,'Control Sample Data'!L83&gt;0),'Control Sample Data'!L83,$B$1),"")</f>
        <v/>
      </c>
      <c r="Y84" s="17"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8"/>
      <c r="B85" s="16" t="str">
        <f>IF('Gene Table'!D84="","",'Gene Table'!D84)</f>
        <v>NM_005631</v>
      </c>
      <c r="C85" s="16" t="s">
        <v>333</v>
      </c>
      <c r="D85" s="17" t="str">
        <f>IF(SUM('Test Sample Data'!D$3:D$98)&gt;10,IF(AND(ISNUMBER('Test Sample Data'!D84),'Test Sample Data'!D84&lt;$B$1,'Test Sample Data'!D84&gt;0),'Test Sample Data'!D84,$B$1),"")</f>
        <v/>
      </c>
      <c r="E85" s="17" t="str">
        <f>IF(SUM('Test Sample Data'!E$3:E$98)&gt;10,IF(AND(ISNUMBER('Test Sample Data'!E84),'Test Sample Data'!E84&lt;$B$1,'Test Sample Data'!E84&gt;0),'Test Sample Data'!E84,$B$1),"")</f>
        <v/>
      </c>
      <c r="F85" s="17" t="str">
        <f>IF(SUM('Test Sample Data'!F$3:F$98)&gt;10,IF(AND(ISNUMBER('Test Sample Data'!F84),'Test Sample Data'!F84&lt;$B$1,'Test Sample Data'!F84&gt;0),'Test Sample Data'!F84,$B$1),"")</f>
        <v/>
      </c>
      <c r="G85" s="17" t="str">
        <f>IF(SUM('Test Sample Data'!G$3:G$98)&gt;10,IF(AND(ISNUMBER('Test Sample Data'!G84),'Test Sample Data'!G84&lt;$B$1,'Test Sample Data'!G84&gt;0),'Test Sample Data'!G84,$B$1),"")</f>
        <v/>
      </c>
      <c r="H85" s="17" t="str">
        <f>IF(SUM('Test Sample Data'!H$3:H$98)&gt;10,IF(AND(ISNUMBER('Test Sample Data'!H84),'Test Sample Data'!H84&lt;$B$1,'Test Sample Data'!H84&gt;0),'Test Sample Data'!H84,$B$1),"")</f>
        <v/>
      </c>
      <c r="I85" s="17" t="str">
        <f>IF(SUM('Test Sample Data'!I$3:I$98)&gt;10,IF(AND(ISNUMBER('Test Sample Data'!I84),'Test Sample Data'!I84&lt;$B$1,'Test Sample Data'!I84&gt;0),'Test Sample Data'!I84,$B$1),"")</f>
        <v/>
      </c>
      <c r="J85" s="17" t="str">
        <f>IF(SUM('Test Sample Data'!J$3:J$98)&gt;10,IF(AND(ISNUMBER('Test Sample Data'!J84),'Test Sample Data'!J84&lt;$B$1,'Test Sample Data'!J84&gt;0),'Test Sample Data'!J84,$B$1),"")</f>
        <v/>
      </c>
      <c r="K85" s="17" t="str">
        <f>IF(SUM('Test Sample Data'!K$3:K$98)&gt;10,IF(AND(ISNUMBER('Test Sample Data'!K84),'Test Sample Data'!K84&lt;$B$1,'Test Sample Data'!K84&gt;0),'Test Sample Data'!K84,$B$1),"")</f>
        <v/>
      </c>
      <c r="L85" s="17" t="str">
        <f>IF(SUM('Test Sample Data'!L$3:L$98)&gt;10,IF(AND(ISNUMBER('Test Sample Data'!L84),'Test Sample Data'!L84&lt;$B$1,'Test Sample Data'!L84&gt;0),'Test Sample Data'!L84,$B$1),"")</f>
        <v/>
      </c>
      <c r="M85" s="17" t="str">
        <f>IF(SUM('Test Sample Data'!M$3:M$98)&gt;10,IF(AND(ISNUMBER('Test Sample Data'!M84),'Test Sample Data'!M84&lt;$B$1,'Test Sample Data'!M84&gt;0),'Test Sample Data'!M84,$B$1),"")</f>
        <v/>
      </c>
      <c r="N85" s="17" t="str">
        <f>'Gene Table'!D84</f>
        <v>NM_005631</v>
      </c>
      <c r="O85" s="16" t="s">
        <v>333</v>
      </c>
      <c r="P85" s="17" t="str">
        <f>IF(SUM('Control Sample Data'!D$3:D$98)&gt;10,IF(AND(ISNUMBER('Control Sample Data'!D84),'Control Sample Data'!D84&lt;$B$1,'Control Sample Data'!D84&gt;0),'Control Sample Data'!D84,$B$1),"")</f>
        <v/>
      </c>
      <c r="Q85" s="17" t="str">
        <f>IF(SUM('Control Sample Data'!E$3:E$98)&gt;10,IF(AND(ISNUMBER('Control Sample Data'!E84),'Control Sample Data'!E84&lt;$B$1,'Control Sample Data'!E84&gt;0),'Control Sample Data'!E84,$B$1),"")</f>
        <v/>
      </c>
      <c r="R85" s="17" t="str">
        <f>IF(SUM('Control Sample Data'!F$3:F$98)&gt;10,IF(AND(ISNUMBER('Control Sample Data'!F84),'Control Sample Data'!F84&lt;$B$1,'Control Sample Data'!F84&gt;0),'Control Sample Data'!F84,$B$1),"")</f>
        <v/>
      </c>
      <c r="S85" s="17" t="str">
        <f>IF(SUM('Control Sample Data'!G$3:G$98)&gt;10,IF(AND(ISNUMBER('Control Sample Data'!G84),'Control Sample Data'!G84&lt;$B$1,'Control Sample Data'!G84&gt;0),'Control Sample Data'!G84,$B$1),"")</f>
        <v/>
      </c>
      <c r="T85" s="17" t="str">
        <f>IF(SUM('Control Sample Data'!H$3:H$98)&gt;10,IF(AND(ISNUMBER('Control Sample Data'!H84),'Control Sample Data'!H84&lt;$B$1,'Control Sample Data'!H84&gt;0),'Control Sample Data'!H84,$B$1),"")</f>
        <v/>
      </c>
      <c r="U85" s="17" t="str">
        <f>IF(SUM('Control Sample Data'!I$3:I$98)&gt;10,IF(AND(ISNUMBER('Control Sample Data'!I84),'Control Sample Data'!I84&lt;$B$1,'Control Sample Data'!I84&gt;0),'Control Sample Data'!I84,$B$1),"")</f>
        <v/>
      </c>
      <c r="V85" s="17" t="str">
        <f>IF(SUM('Control Sample Data'!J$3:J$98)&gt;10,IF(AND(ISNUMBER('Control Sample Data'!J84),'Control Sample Data'!J84&lt;$B$1,'Control Sample Data'!J84&gt;0),'Control Sample Data'!J84,$B$1),"")</f>
        <v/>
      </c>
      <c r="W85" s="17" t="str">
        <f>IF(SUM('Control Sample Data'!K$3:K$98)&gt;10,IF(AND(ISNUMBER('Control Sample Data'!K84),'Control Sample Data'!K84&lt;$B$1,'Control Sample Data'!K84&gt;0),'Control Sample Data'!K84,$B$1),"")</f>
        <v/>
      </c>
      <c r="X85" s="17" t="str">
        <f>IF(SUM('Control Sample Data'!L$3:L$98)&gt;10,IF(AND(ISNUMBER('Control Sample Data'!L84),'Control Sample Data'!L84&lt;$B$1,'Control Sample Data'!L84&gt;0),'Control Sample Data'!L84,$B$1),"")</f>
        <v/>
      </c>
      <c r="Y85" s="17"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8"/>
      <c r="B86" s="16" t="str">
        <f>IF('Gene Table'!D85="","",'Gene Table'!D85)</f>
        <v>NM_003073</v>
      </c>
      <c r="C86" s="16" t="s">
        <v>337</v>
      </c>
      <c r="D86" s="17" t="str">
        <f>IF(SUM('Test Sample Data'!D$3:D$98)&gt;10,IF(AND(ISNUMBER('Test Sample Data'!D85),'Test Sample Data'!D85&lt;$B$1,'Test Sample Data'!D85&gt;0),'Test Sample Data'!D85,$B$1),"")</f>
        <v/>
      </c>
      <c r="E86" s="17" t="str">
        <f>IF(SUM('Test Sample Data'!E$3:E$98)&gt;10,IF(AND(ISNUMBER('Test Sample Data'!E85),'Test Sample Data'!E85&lt;$B$1,'Test Sample Data'!E85&gt;0),'Test Sample Data'!E85,$B$1),"")</f>
        <v/>
      </c>
      <c r="F86" s="17" t="str">
        <f>IF(SUM('Test Sample Data'!F$3:F$98)&gt;10,IF(AND(ISNUMBER('Test Sample Data'!F85),'Test Sample Data'!F85&lt;$B$1,'Test Sample Data'!F85&gt;0),'Test Sample Data'!F85,$B$1),"")</f>
        <v/>
      </c>
      <c r="G86" s="17" t="str">
        <f>IF(SUM('Test Sample Data'!G$3:G$98)&gt;10,IF(AND(ISNUMBER('Test Sample Data'!G85),'Test Sample Data'!G85&lt;$B$1,'Test Sample Data'!G85&gt;0),'Test Sample Data'!G85,$B$1),"")</f>
        <v/>
      </c>
      <c r="H86" s="17" t="str">
        <f>IF(SUM('Test Sample Data'!H$3:H$98)&gt;10,IF(AND(ISNUMBER('Test Sample Data'!H85),'Test Sample Data'!H85&lt;$B$1,'Test Sample Data'!H85&gt;0),'Test Sample Data'!H85,$B$1),"")</f>
        <v/>
      </c>
      <c r="I86" s="17" t="str">
        <f>IF(SUM('Test Sample Data'!I$3:I$98)&gt;10,IF(AND(ISNUMBER('Test Sample Data'!I85),'Test Sample Data'!I85&lt;$B$1,'Test Sample Data'!I85&gt;0),'Test Sample Data'!I85,$B$1),"")</f>
        <v/>
      </c>
      <c r="J86" s="17" t="str">
        <f>IF(SUM('Test Sample Data'!J$3:J$98)&gt;10,IF(AND(ISNUMBER('Test Sample Data'!J85),'Test Sample Data'!J85&lt;$B$1,'Test Sample Data'!J85&gt;0),'Test Sample Data'!J85,$B$1),"")</f>
        <v/>
      </c>
      <c r="K86" s="17" t="str">
        <f>IF(SUM('Test Sample Data'!K$3:K$98)&gt;10,IF(AND(ISNUMBER('Test Sample Data'!K85),'Test Sample Data'!K85&lt;$B$1,'Test Sample Data'!K85&gt;0),'Test Sample Data'!K85,$B$1),"")</f>
        <v/>
      </c>
      <c r="L86" s="17" t="str">
        <f>IF(SUM('Test Sample Data'!L$3:L$98)&gt;10,IF(AND(ISNUMBER('Test Sample Data'!L85),'Test Sample Data'!L85&lt;$B$1,'Test Sample Data'!L85&gt;0),'Test Sample Data'!L85,$B$1),"")</f>
        <v/>
      </c>
      <c r="M86" s="17" t="str">
        <f>IF(SUM('Test Sample Data'!M$3:M$98)&gt;10,IF(AND(ISNUMBER('Test Sample Data'!M85),'Test Sample Data'!M85&lt;$B$1,'Test Sample Data'!M85&gt;0),'Test Sample Data'!M85,$B$1),"")</f>
        <v/>
      </c>
      <c r="N86" s="17" t="str">
        <f>'Gene Table'!D85</f>
        <v>NM_003073</v>
      </c>
      <c r="O86" s="16" t="s">
        <v>337</v>
      </c>
      <c r="P86" s="17" t="str">
        <f>IF(SUM('Control Sample Data'!D$3:D$98)&gt;10,IF(AND(ISNUMBER('Control Sample Data'!D85),'Control Sample Data'!D85&lt;$B$1,'Control Sample Data'!D85&gt;0),'Control Sample Data'!D85,$B$1),"")</f>
        <v/>
      </c>
      <c r="Q86" s="17" t="str">
        <f>IF(SUM('Control Sample Data'!E$3:E$98)&gt;10,IF(AND(ISNUMBER('Control Sample Data'!E85),'Control Sample Data'!E85&lt;$B$1,'Control Sample Data'!E85&gt;0),'Control Sample Data'!E85,$B$1),"")</f>
        <v/>
      </c>
      <c r="R86" s="17" t="str">
        <f>IF(SUM('Control Sample Data'!F$3:F$98)&gt;10,IF(AND(ISNUMBER('Control Sample Data'!F85),'Control Sample Data'!F85&lt;$B$1,'Control Sample Data'!F85&gt;0),'Control Sample Data'!F85,$B$1),"")</f>
        <v/>
      </c>
      <c r="S86" s="17" t="str">
        <f>IF(SUM('Control Sample Data'!G$3:G$98)&gt;10,IF(AND(ISNUMBER('Control Sample Data'!G85),'Control Sample Data'!G85&lt;$B$1,'Control Sample Data'!G85&gt;0),'Control Sample Data'!G85,$B$1),"")</f>
        <v/>
      </c>
      <c r="T86" s="17" t="str">
        <f>IF(SUM('Control Sample Data'!H$3:H$98)&gt;10,IF(AND(ISNUMBER('Control Sample Data'!H85),'Control Sample Data'!H85&lt;$B$1,'Control Sample Data'!H85&gt;0),'Control Sample Data'!H85,$B$1),"")</f>
        <v/>
      </c>
      <c r="U86" s="17" t="str">
        <f>IF(SUM('Control Sample Data'!I$3:I$98)&gt;10,IF(AND(ISNUMBER('Control Sample Data'!I85),'Control Sample Data'!I85&lt;$B$1,'Control Sample Data'!I85&gt;0),'Control Sample Data'!I85,$B$1),"")</f>
        <v/>
      </c>
      <c r="V86" s="17" t="str">
        <f>IF(SUM('Control Sample Data'!J$3:J$98)&gt;10,IF(AND(ISNUMBER('Control Sample Data'!J85),'Control Sample Data'!J85&lt;$B$1,'Control Sample Data'!J85&gt;0),'Control Sample Data'!J85,$B$1),"")</f>
        <v/>
      </c>
      <c r="W86" s="17" t="str">
        <f>IF(SUM('Control Sample Data'!K$3:K$98)&gt;10,IF(AND(ISNUMBER('Control Sample Data'!K85),'Control Sample Data'!K85&lt;$B$1,'Control Sample Data'!K85&gt;0),'Control Sample Data'!K85,$B$1),"")</f>
        <v/>
      </c>
      <c r="X86" s="17" t="str">
        <f>IF(SUM('Control Sample Data'!L$3:L$98)&gt;10,IF(AND(ISNUMBER('Control Sample Data'!L85),'Control Sample Data'!L85&lt;$B$1,'Control Sample Data'!L85&gt;0),'Control Sample Data'!L85,$B$1),"")</f>
        <v/>
      </c>
      <c r="Y86" s="17"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8"/>
      <c r="B87" s="16" t="str">
        <f>IF('Gene Table'!D86="","",'Gene Table'!D86)</f>
        <v>NM_022362</v>
      </c>
      <c r="C87" s="16" t="s">
        <v>341</v>
      </c>
      <c r="D87" s="17" t="str">
        <f>IF(SUM('Test Sample Data'!D$3:D$98)&gt;10,IF(AND(ISNUMBER('Test Sample Data'!D86),'Test Sample Data'!D86&lt;$B$1,'Test Sample Data'!D86&gt;0),'Test Sample Data'!D86,$B$1),"")</f>
        <v/>
      </c>
      <c r="E87" s="17" t="str">
        <f>IF(SUM('Test Sample Data'!E$3:E$98)&gt;10,IF(AND(ISNUMBER('Test Sample Data'!E86),'Test Sample Data'!E86&lt;$B$1,'Test Sample Data'!E86&gt;0),'Test Sample Data'!E86,$B$1),"")</f>
        <v/>
      </c>
      <c r="F87" s="17" t="str">
        <f>IF(SUM('Test Sample Data'!F$3:F$98)&gt;10,IF(AND(ISNUMBER('Test Sample Data'!F86),'Test Sample Data'!F86&lt;$B$1,'Test Sample Data'!F86&gt;0),'Test Sample Data'!F86,$B$1),"")</f>
        <v/>
      </c>
      <c r="G87" s="17" t="str">
        <f>IF(SUM('Test Sample Data'!G$3:G$98)&gt;10,IF(AND(ISNUMBER('Test Sample Data'!G86),'Test Sample Data'!G86&lt;$B$1,'Test Sample Data'!G86&gt;0),'Test Sample Data'!G86,$B$1),"")</f>
        <v/>
      </c>
      <c r="H87" s="17" t="str">
        <f>IF(SUM('Test Sample Data'!H$3:H$98)&gt;10,IF(AND(ISNUMBER('Test Sample Data'!H86),'Test Sample Data'!H86&lt;$B$1,'Test Sample Data'!H86&gt;0),'Test Sample Data'!H86,$B$1),"")</f>
        <v/>
      </c>
      <c r="I87" s="17" t="str">
        <f>IF(SUM('Test Sample Data'!I$3:I$98)&gt;10,IF(AND(ISNUMBER('Test Sample Data'!I86),'Test Sample Data'!I86&lt;$B$1,'Test Sample Data'!I86&gt;0),'Test Sample Data'!I86,$B$1),"")</f>
        <v/>
      </c>
      <c r="J87" s="17" t="str">
        <f>IF(SUM('Test Sample Data'!J$3:J$98)&gt;10,IF(AND(ISNUMBER('Test Sample Data'!J86),'Test Sample Data'!J86&lt;$B$1,'Test Sample Data'!J86&gt;0),'Test Sample Data'!J86,$B$1),"")</f>
        <v/>
      </c>
      <c r="K87" s="17" t="str">
        <f>IF(SUM('Test Sample Data'!K$3:K$98)&gt;10,IF(AND(ISNUMBER('Test Sample Data'!K86),'Test Sample Data'!K86&lt;$B$1,'Test Sample Data'!K86&gt;0),'Test Sample Data'!K86,$B$1),"")</f>
        <v/>
      </c>
      <c r="L87" s="17" t="str">
        <f>IF(SUM('Test Sample Data'!L$3:L$98)&gt;10,IF(AND(ISNUMBER('Test Sample Data'!L86),'Test Sample Data'!L86&lt;$B$1,'Test Sample Data'!L86&gt;0),'Test Sample Data'!L86,$B$1),"")</f>
        <v/>
      </c>
      <c r="M87" s="17" t="str">
        <f>IF(SUM('Test Sample Data'!M$3:M$98)&gt;10,IF(AND(ISNUMBER('Test Sample Data'!M86),'Test Sample Data'!M86&lt;$B$1,'Test Sample Data'!M86&gt;0),'Test Sample Data'!M86,$B$1),"")</f>
        <v/>
      </c>
      <c r="N87" s="17" t="str">
        <f>'Gene Table'!D86</f>
        <v>NM_022362</v>
      </c>
      <c r="O87" s="16" t="s">
        <v>341</v>
      </c>
      <c r="P87" s="17" t="str">
        <f>IF(SUM('Control Sample Data'!D$3:D$98)&gt;10,IF(AND(ISNUMBER('Control Sample Data'!D86),'Control Sample Data'!D86&lt;$B$1,'Control Sample Data'!D86&gt;0),'Control Sample Data'!D86,$B$1),"")</f>
        <v/>
      </c>
      <c r="Q87" s="17" t="str">
        <f>IF(SUM('Control Sample Data'!E$3:E$98)&gt;10,IF(AND(ISNUMBER('Control Sample Data'!E86),'Control Sample Data'!E86&lt;$B$1,'Control Sample Data'!E86&gt;0),'Control Sample Data'!E86,$B$1),"")</f>
        <v/>
      </c>
      <c r="R87" s="17" t="str">
        <f>IF(SUM('Control Sample Data'!F$3:F$98)&gt;10,IF(AND(ISNUMBER('Control Sample Data'!F86),'Control Sample Data'!F86&lt;$B$1,'Control Sample Data'!F86&gt;0),'Control Sample Data'!F86,$B$1),"")</f>
        <v/>
      </c>
      <c r="S87" s="17" t="str">
        <f>IF(SUM('Control Sample Data'!G$3:G$98)&gt;10,IF(AND(ISNUMBER('Control Sample Data'!G86),'Control Sample Data'!G86&lt;$B$1,'Control Sample Data'!G86&gt;0),'Control Sample Data'!G86,$B$1),"")</f>
        <v/>
      </c>
      <c r="T87" s="17" t="str">
        <f>IF(SUM('Control Sample Data'!H$3:H$98)&gt;10,IF(AND(ISNUMBER('Control Sample Data'!H86),'Control Sample Data'!H86&lt;$B$1,'Control Sample Data'!H86&gt;0),'Control Sample Data'!H86,$B$1),"")</f>
        <v/>
      </c>
      <c r="U87" s="17" t="str">
        <f>IF(SUM('Control Sample Data'!I$3:I$98)&gt;10,IF(AND(ISNUMBER('Control Sample Data'!I86),'Control Sample Data'!I86&lt;$B$1,'Control Sample Data'!I86&gt;0),'Control Sample Data'!I86,$B$1),"")</f>
        <v/>
      </c>
      <c r="V87" s="17" t="str">
        <f>IF(SUM('Control Sample Data'!J$3:J$98)&gt;10,IF(AND(ISNUMBER('Control Sample Data'!J86),'Control Sample Data'!J86&lt;$B$1,'Control Sample Data'!J86&gt;0),'Control Sample Data'!J86,$B$1),"")</f>
        <v/>
      </c>
      <c r="W87" s="17" t="str">
        <f>IF(SUM('Control Sample Data'!K$3:K$98)&gt;10,IF(AND(ISNUMBER('Control Sample Data'!K86),'Control Sample Data'!K86&lt;$B$1,'Control Sample Data'!K86&gt;0),'Control Sample Data'!K86,$B$1),"")</f>
        <v/>
      </c>
      <c r="X87" s="17" t="str">
        <f>IF(SUM('Control Sample Data'!L$3:L$98)&gt;10,IF(AND(ISNUMBER('Control Sample Data'!L86),'Control Sample Data'!L86&lt;$B$1,'Control Sample Data'!L86&gt;0),'Control Sample Data'!L86,$B$1),"")</f>
        <v/>
      </c>
      <c r="Y87" s="17"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8"/>
      <c r="B88" s="16" t="str">
        <f>IF('Gene Table'!D87="","",'Gene Table'!D87)</f>
        <v>HGDC</v>
      </c>
      <c r="C88" s="16" t="s">
        <v>345</v>
      </c>
      <c r="D88" s="17" t="str">
        <f>IF(SUM('Test Sample Data'!D$3:D$98)&gt;10,IF(AND(ISNUMBER('Test Sample Data'!D87),'Test Sample Data'!D87&lt;$B$1,'Test Sample Data'!D87&gt;0),'Test Sample Data'!D87,$B$1),"")</f>
        <v/>
      </c>
      <c r="E88" s="17" t="str">
        <f>IF(SUM('Test Sample Data'!E$3:E$98)&gt;10,IF(AND(ISNUMBER('Test Sample Data'!E87),'Test Sample Data'!E87&lt;$B$1,'Test Sample Data'!E87&gt;0),'Test Sample Data'!E87,$B$1),"")</f>
        <v/>
      </c>
      <c r="F88" s="17" t="str">
        <f>IF(SUM('Test Sample Data'!F$3:F$98)&gt;10,IF(AND(ISNUMBER('Test Sample Data'!F87),'Test Sample Data'!F87&lt;$B$1,'Test Sample Data'!F87&gt;0),'Test Sample Data'!F87,$B$1),"")</f>
        <v/>
      </c>
      <c r="G88" s="17" t="str">
        <f>IF(SUM('Test Sample Data'!G$3:G$98)&gt;10,IF(AND(ISNUMBER('Test Sample Data'!G87),'Test Sample Data'!G87&lt;$B$1,'Test Sample Data'!G87&gt;0),'Test Sample Data'!G87,$B$1),"")</f>
        <v/>
      </c>
      <c r="H88" s="17" t="str">
        <f>IF(SUM('Test Sample Data'!H$3:H$98)&gt;10,IF(AND(ISNUMBER('Test Sample Data'!H87),'Test Sample Data'!H87&lt;$B$1,'Test Sample Data'!H87&gt;0),'Test Sample Data'!H87,$B$1),"")</f>
        <v/>
      </c>
      <c r="I88" s="17" t="str">
        <f>IF(SUM('Test Sample Data'!I$3:I$98)&gt;10,IF(AND(ISNUMBER('Test Sample Data'!I87),'Test Sample Data'!I87&lt;$B$1,'Test Sample Data'!I87&gt;0),'Test Sample Data'!I87,$B$1),"")</f>
        <v/>
      </c>
      <c r="J88" s="17" t="str">
        <f>IF(SUM('Test Sample Data'!J$3:J$98)&gt;10,IF(AND(ISNUMBER('Test Sample Data'!J87),'Test Sample Data'!J87&lt;$B$1,'Test Sample Data'!J87&gt;0),'Test Sample Data'!J87,$B$1),"")</f>
        <v/>
      </c>
      <c r="K88" s="17" t="str">
        <f>IF(SUM('Test Sample Data'!K$3:K$98)&gt;10,IF(AND(ISNUMBER('Test Sample Data'!K87),'Test Sample Data'!K87&lt;$B$1,'Test Sample Data'!K87&gt;0),'Test Sample Data'!K87,$B$1),"")</f>
        <v/>
      </c>
      <c r="L88" s="17" t="str">
        <f>IF(SUM('Test Sample Data'!L$3:L$98)&gt;10,IF(AND(ISNUMBER('Test Sample Data'!L87),'Test Sample Data'!L87&lt;$B$1,'Test Sample Data'!L87&gt;0),'Test Sample Data'!L87,$B$1),"")</f>
        <v/>
      </c>
      <c r="M88" s="17" t="str">
        <f>IF(SUM('Test Sample Data'!M$3:M$98)&gt;10,IF(AND(ISNUMBER('Test Sample Data'!M87),'Test Sample Data'!M87&lt;$B$1,'Test Sample Data'!M87&gt;0),'Test Sample Data'!M87,$B$1),"")</f>
        <v/>
      </c>
      <c r="N88" s="17" t="str">
        <f>'Gene Table'!D87</f>
        <v>HGDC</v>
      </c>
      <c r="O88" s="16" t="s">
        <v>345</v>
      </c>
      <c r="P88" s="17" t="str">
        <f>IF(SUM('Control Sample Data'!D$3:D$98)&gt;10,IF(AND(ISNUMBER('Control Sample Data'!D87),'Control Sample Data'!D87&lt;$B$1,'Control Sample Data'!D87&gt;0),'Control Sample Data'!D87,$B$1),"")</f>
        <v/>
      </c>
      <c r="Q88" s="17" t="str">
        <f>IF(SUM('Control Sample Data'!E$3:E$98)&gt;10,IF(AND(ISNUMBER('Control Sample Data'!E87),'Control Sample Data'!E87&lt;$B$1,'Control Sample Data'!E87&gt;0),'Control Sample Data'!E87,$B$1),"")</f>
        <v/>
      </c>
      <c r="R88" s="17" t="str">
        <f>IF(SUM('Control Sample Data'!F$3:F$98)&gt;10,IF(AND(ISNUMBER('Control Sample Data'!F87),'Control Sample Data'!F87&lt;$B$1,'Control Sample Data'!F87&gt;0),'Control Sample Data'!F87,$B$1),"")</f>
        <v/>
      </c>
      <c r="S88" s="17" t="str">
        <f>IF(SUM('Control Sample Data'!G$3:G$98)&gt;10,IF(AND(ISNUMBER('Control Sample Data'!G87),'Control Sample Data'!G87&lt;$B$1,'Control Sample Data'!G87&gt;0),'Control Sample Data'!G87,$B$1),"")</f>
        <v/>
      </c>
      <c r="T88" s="17" t="str">
        <f>IF(SUM('Control Sample Data'!H$3:H$98)&gt;10,IF(AND(ISNUMBER('Control Sample Data'!H87),'Control Sample Data'!H87&lt;$B$1,'Control Sample Data'!H87&gt;0),'Control Sample Data'!H87,$B$1),"")</f>
        <v/>
      </c>
      <c r="U88" s="17" t="str">
        <f>IF(SUM('Control Sample Data'!I$3:I$98)&gt;10,IF(AND(ISNUMBER('Control Sample Data'!I87),'Control Sample Data'!I87&lt;$B$1,'Control Sample Data'!I87&gt;0),'Control Sample Data'!I87,$B$1),"")</f>
        <v/>
      </c>
      <c r="V88" s="17" t="str">
        <f>IF(SUM('Control Sample Data'!J$3:J$98)&gt;10,IF(AND(ISNUMBER('Control Sample Data'!J87),'Control Sample Data'!J87&lt;$B$1,'Control Sample Data'!J87&gt;0),'Control Sample Data'!J87,$B$1),"")</f>
        <v/>
      </c>
      <c r="W88" s="17" t="str">
        <f>IF(SUM('Control Sample Data'!K$3:K$98)&gt;10,IF(AND(ISNUMBER('Control Sample Data'!K87),'Control Sample Data'!K87&lt;$B$1,'Control Sample Data'!K87&gt;0),'Control Sample Data'!K87,$B$1),"")</f>
        <v/>
      </c>
      <c r="X88" s="17" t="str">
        <f>IF(SUM('Control Sample Data'!L$3:L$98)&gt;10,IF(AND(ISNUMBER('Control Sample Data'!L87),'Control Sample Data'!L87&lt;$B$1,'Control Sample Data'!L87&gt;0),'Control Sample Data'!L87,$B$1),"")</f>
        <v/>
      </c>
      <c r="Y88" s="17"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8"/>
      <c r="B89" s="16" t="str">
        <f>IF('Gene Table'!D88="","",'Gene Table'!D88)</f>
        <v>HGDC</v>
      </c>
      <c r="C89" s="16" t="s">
        <v>347</v>
      </c>
      <c r="D89" s="17" t="str">
        <f>IF(SUM('Test Sample Data'!D$3:D$98)&gt;10,IF(AND(ISNUMBER('Test Sample Data'!D88),'Test Sample Data'!D88&lt;$B$1,'Test Sample Data'!D88&gt;0),'Test Sample Data'!D88,$B$1),"")</f>
        <v/>
      </c>
      <c r="E89" s="17" t="str">
        <f>IF(SUM('Test Sample Data'!E$3:E$98)&gt;10,IF(AND(ISNUMBER('Test Sample Data'!E88),'Test Sample Data'!E88&lt;$B$1,'Test Sample Data'!E88&gt;0),'Test Sample Data'!E88,$B$1),"")</f>
        <v/>
      </c>
      <c r="F89" s="17" t="str">
        <f>IF(SUM('Test Sample Data'!F$3:F$98)&gt;10,IF(AND(ISNUMBER('Test Sample Data'!F88),'Test Sample Data'!F88&lt;$B$1,'Test Sample Data'!F88&gt;0),'Test Sample Data'!F88,$B$1),"")</f>
        <v/>
      </c>
      <c r="G89" s="17" t="str">
        <f>IF(SUM('Test Sample Data'!G$3:G$98)&gt;10,IF(AND(ISNUMBER('Test Sample Data'!G88),'Test Sample Data'!G88&lt;$B$1,'Test Sample Data'!G88&gt;0),'Test Sample Data'!G88,$B$1),"")</f>
        <v/>
      </c>
      <c r="H89" s="17" t="str">
        <f>IF(SUM('Test Sample Data'!H$3:H$98)&gt;10,IF(AND(ISNUMBER('Test Sample Data'!H88),'Test Sample Data'!H88&lt;$B$1,'Test Sample Data'!H88&gt;0),'Test Sample Data'!H88,$B$1),"")</f>
        <v/>
      </c>
      <c r="I89" s="17" t="str">
        <f>IF(SUM('Test Sample Data'!I$3:I$98)&gt;10,IF(AND(ISNUMBER('Test Sample Data'!I88),'Test Sample Data'!I88&lt;$B$1,'Test Sample Data'!I88&gt;0),'Test Sample Data'!I88,$B$1),"")</f>
        <v/>
      </c>
      <c r="J89" s="17" t="str">
        <f>IF(SUM('Test Sample Data'!J$3:J$98)&gt;10,IF(AND(ISNUMBER('Test Sample Data'!J88),'Test Sample Data'!J88&lt;$B$1,'Test Sample Data'!J88&gt;0),'Test Sample Data'!J88,$B$1),"")</f>
        <v/>
      </c>
      <c r="K89" s="17" t="str">
        <f>IF(SUM('Test Sample Data'!K$3:K$98)&gt;10,IF(AND(ISNUMBER('Test Sample Data'!K88),'Test Sample Data'!K88&lt;$B$1,'Test Sample Data'!K88&gt;0),'Test Sample Data'!K88,$B$1),"")</f>
        <v/>
      </c>
      <c r="L89" s="17" t="str">
        <f>IF(SUM('Test Sample Data'!L$3:L$98)&gt;10,IF(AND(ISNUMBER('Test Sample Data'!L88),'Test Sample Data'!L88&lt;$B$1,'Test Sample Data'!L88&gt;0),'Test Sample Data'!L88,$B$1),"")</f>
        <v/>
      </c>
      <c r="M89" s="17" t="str">
        <f>IF(SUM('Test Sample Data'!M$3:M$98)&gt;10,IF(AND(ISNUMBER('Test Sample Data'!M88),'Test Sample Data'!M88&lt;$B$1,'Test Sample Data'!M88&gt;0),'Test Sample Data'!M88,$B$1),"")</f>
        <v/>
      </c>
      <c r="N89" s="17" t="str">
        <f>'Gene Table'!D88</f>
        <v>HGDC</v>
      </c>
      <c r="O89" s="16" t="s">
        <v>347</v>
      </c>
      <c r="P89" s="17" t="str">
        <f>IF(SUM('Control Sample Data'!D$3:D$98)&gt;10,IF(AND(ISNUMBER('Control Sample Data'!D88),'Control Sample Data'!D88&lt;$B$1,'Control Sample Data'!D88&gt;0),'Control Sample Data'!D88,$B$1),"")</f>
        <v/>
      </c>
      <c r="Q89" s="17" t="str">
        <f>IF(SUM('Control Sample Data'!E$3:E$98)&gt;10,IF(AND(ISNUMBER('Control Sample Data'!E88),'Control Sample Data'!E88&lt;$B$1,'Control Sample Data'!E88&gt;0),'Control Sample Data'!E88,$B$1),"")</f>
        <v/>
      </c>
      <c r="R89" s="17" t="str">
        <f>IF(SUM('Control Sample Data'!F$3:F$98)&gt;10,IF(AND(ISNUMBER('Control Sample Data'!F88),'Control Sample Data'!F88&lt;$B$1,'Control Sample Data'!F88&gt;0),'Control Sample Data'!F88,$B$1),"")</f>
        <v/>
      </c>
      <c r="S89" s="17" t="str">
        <f>IF(SUM('Control Sample Data'!G$3:G$98)&gt;10,IF(AND(ISNUMBER('Control Sample Data'!G88),'Control Sample Data'!G88&lt;$B$1,'Control Sample Data'!G88&gt;0),'Control Sample Data'!G88,$B$1),"")</f>
        <v/>
      </c>
      <c r="T89" s="17" t="str">
        <f>IF(SUM('Control Sample Data'!H$3:H$98)&gt;10,IF(AND(ISNUMBER('Control Sample Data'!H88),'Control Sample Data'!H88&lt;$B$1,'Control Sample Data'!H88&gt;0),'Control Sample Data'!H88,$B$1),"")</f>
        <v/>
      </c>
      <c r="U89" s="17" t="str">
        <f>IF(SUM('Control Sample Data'!I$3:I$98)&gt;10,IF(AND(ISNUMBER('Control Sample Data'!I88),'Control Sample Data'!I88&lt;$B$1,'Control Sample Data'!I88&gt;0),'Control Sample Data'!I88,$B$1),"")</f>
        <v/>
      </c>
      <c r="V89" s="17" t="str">
        <f>IF(SUM('Control Sample Data'!J$3:J$98)&gt;10,IF(AND(ISNUMBER('Control Sample Data'!J88),'Control Sample Data'!J88&lt;$B$1,'Control Sample Data'!J88&gt;0),'Control Sample Data'!J88,$B$1),"")</f>
        <v/>
      </c>
      <c r="W89" s="17" t="str">
        <f>IF(SUM('Control Sample Data'!K$3:K$98)&gt;10,IF(AND(ISNUMBER('Control Sample Data'!K88),'Control Sample Data'!K88&lt;$B$1,'Control Sample Data'!K88&gt;0),'Control Sample Data'!K88,$B$1),"")</f>
        <v/>
      </c>
      <c r="X89" s="17" t="str">
        <f>IF(SUM('Control Sample Data'!L$3:L$98)&gt;10,IF(AND(ISNUMBER('Control Sample Data'!L88),'Control Sample Data'!L88&lt;$B$1,'Control Sample Data'!L88&gt;0),'Control Sample Data'!L88,$B$1),"")</f>
        <v/>
      </c>
      <c r="Y89" s="17"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8"/>
      <c r="B90" s="16" t="str">
        <f>IF('Gene Table'!D89="","",'Gene Table'!D89)</f>
        <v>NM_002046</v>
      </c>
      <c r="C90" s="16" t="s">
        <v>348</v>
      </c>
      <c r="D90" s="17" t="str">
        <f>IF(SUM('Test Sample Data'!D$3:D$98)&gt;10,IF(AND(ISNUMBER('Test Sample Data'!D89),'Test Sample Data'!D89&lt;$B$1,'Test Sample Data'!D89&gt;0),'Test Sample Data'!D89,$B$1),"")</f>
        <v/>
      </c>
      <c r="E90" s="17" t="str">
        <f>IF(SUM('Test Sample Data'!E$3:E$98)&gt;10,IF(AND(ISNUMBER('Test Sample Data'!E89),'Test Sample Data'!E89&lt;$B$1,'Test Sample Data'!E89&gt;0),'Test Sample Data'!E89,$B$1),"")</f>
        <v/>
      </c>
      <c r="F90" s="17" t="str">
        <f>IF(SUM('Test Sample Data'!F$3:F$98)&gt;10,IF(AND(ISNUMBER('Test Sample Data'!F89),'Test Sample Data'!F89&lt;$B$1,'Test Sample Data'!F89&gt;0),'Test Sample Data'!F89,$B$1),"")</f>
        <v/>
      </c>
      <c r="G90" s="17" t="str">
        <f>IF(SUM('Test Sample Data'!G$3:G$98)&gt;10,IF(AND(ISNUMBER('Test Sample Data'!G89),'Test Sample Data'!G89&lt;$B$1,'Test Sample Data'!G89&gt;0),'Test Sample Data'!G89,$B$1),"")</f>
        <v/>
      </c>
      <c r="H90" s="17" t="str">
        <f>IF(SUM('Test Sample Data'!H$3:H$98)&gt;10,IF(AND(ISNUMBER('Test Sample Data'!H89),'Test Sample Data'!H89&lt;$B$1,'Test Sample Data'!H89&gt;0),'Test Sample Data'!H89,$B$1),"")</f>
        <v/>
      </c>
      <c r="I90" s="17" t="str">
        <f>IF(SUM('Test Sample Data'!I$3:I$98)&gt;10,IF(AND(ISNUMBER('Test Sample Data'!I89),'Test Sample Data'!I89&lt;$B$1,'Test Sample Data'!I89&gt;0),'Test Sample Data'!I89,$B$1),"")</f>
        <v/>
      </c>
      <c r="J90" s="17" t="str">
        <f>IF(SUM('Test Sample Data'!J$3:J$98)&gt;10,IF(AND(ISNUMBER('Test Sample Data'!J89),'Test Sample Data'!J89&lt;$B$1,'Test Sample Data'!J89&gt;0),'Test Sample Data'!J89,$B$1),"")</f>
        <v/>
      </c>
      <c r="K90" s="17" t="str">
        <f>IF(SUM('Test Sample Data'!K$3:K$98)&gt;10,IF(AND(ISNUMBER('Test Sample Data'!K89),'Test Sample Data'!K89&lt;$B$1,'Test Sample Data'!K89&gt;0),'Test Sample Data'!K89,$B$1),"")</f>
        <v/>
      </c>
      <c r="L90" s="17" t="str">
        <f>IF(SUM('Test Sample Data'!L$3:L$98)&gt;10,IF(AND(ISNUMBER('Test Sample Data'!L89),'Test Sample Data'!L89&lt;$B$1,'Test Sample Data'!L89&gt;0),'Test Sample Data'!L89,$B$1),"")</f>
        <v/>
      </c>
      <c r="M90" s="17" t="str">
        <f>IF(SUM('Test Sample Data'!M$3:M$98)&gt;10,IF(AND(ISNUMBER('Test Sample Data'!M89),'Test Sample Data'!M89&lt;$B$1,'Test Sample Data'!M89&gt;0),'Test Sample Data'!M89,$B$1),"")</f>
        <v/>
      </c>
      <c r="N90" s="17" t="str">
        <f>'Gene Table'!D89</f>
        <v>NM_002046</v>
      </c>
      <c r="O90" s="16" t="s">
        <v>348</v>
      </c>
      <c r="P90" s="17" t="str">
        <f>IF(SUM('Control Sample Data'!D$3:D$98)&gt;10,IF(AND(ISNUMBER('Control Sample Data'!D89),'Control Sample Data'!D89&lt;$B$1,'Control Sample Data'!D89&gt;0),'Control Sample Data'!D89,$B$1),"")</f>
        <v/>
      </c>
      <c r="Q90" s="17" t="str">
        <f>IF(SUM('Control Sample Data'!E$3:E$98)&gt;10,IF(AND(ISNUMBER('Control Sample Data'!E89),'Control Sample Data'!E89&lt;$B$1,'Control Sample Data'!E89&gt;0),'Control Sample Data'!E89,$B$1),"")</f>
        <v/>
      </c>
      <c r="R90" s="17" t="str">
        <f>IF(SUM('Control Sample Data'!F$3:F$98)&gt;10,IF(AND(ISNUMBER('Control Sample Data'!F89),'Control Sample Data'!F89&lt;$B$1,'Control Sample Data'!F89&gt;0),'Control Sample Data'!F89,$B$1),"")</f>
        <v/>
      </c>
      <c r="S90" s="17" t="str">
        <f>IF(SUM('Control Sample Data'!G$3:G$98)&gt;10,IF(AND(ISNUMBER('Control Sample Data'!G89),'Control Sample Data'!G89&lt;$B$1,'Control Sample Data'!G89&gt;0),'Control Sample Data'!G89,$B$1),"")</f>
        <v/>
      </c>
      <c r="T90" s="17" t="str">
        <f>IF(SUM('Control Sample Data'!H$3:H$98)&gt;10,IF(AND(ISNUMBER('Control Sample Data'!H89),'Control Sample Data'!H89&lt;$B$1,'Control Sample Data'!H89&gt;0),'Control Sample Data'!H89,$B$1),"")</f>
        <v/>
      </c>
      <c r="U90" s="17" t="str">
        <f>IF(SUM('Control Sample Data'!I$3:I$98)&gt;10,IF(AND(ISNUMBER('Control Sample Data'!I89),'Control Sample Data'!I89&lt;$B$1,'Control Sample Data'!I89&gt;0),'Control Sample Data'!I89,$B$1),"")</f>
        <v/>
      </c>
      <c r="V90" s="17" t="str">
        <f>IF(SUM('Control Sample Data'!J$3:J$98)&gt;10,IF(AND(ISNUMBER('Control Sample Data'!J89),'Control Sample Data'!J89&lt;$B$1,'Control Sample Data'!J89&gt;0),'Control Sample Data'!J89,$B$1),"")</f>
        <v/>
      </c>
      <c r="W90" s="17" t="str">
        <f>IF(SUM('Control Sample Data'!K$3:K$98)&gt;10,IF(AND(ISNUMBER('Control Sample Data'!K89),'Control Sample Data'!K89&lt;$B$1,'Control Sample Data'!K89&gt;0),'Control Sample Data'!K89,$B$1),"")</f>
        <v/>
      </c>
      <c r="X90" s="17" t="str">
        <f>IF(SUM('Control Sample Data'!L$3:L$98)&gt;10,IF(AND(ISNUMBER('Control Sample Data'!L89),'Control Sample Data'!L89&lt;$B$1,'Control Sample Data'!L89&gt;0),'Control Sample Data'!L89,$B$1),"")</f>
        <v/>
      </c>
      <c r="Y90" s="17"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8"/>
      <c r="B91" s="16" t="str">
        <f>IF('Gene Table'!D90="","",'Gene Table'!D90)</f>
        <v>NM_001101</v>
      </c>
      <c r="C91" s="16" t="s">
        <v>352</v>
      </c>
      <c r="D91" s="17" t="str">
        <f>IF(SUM('Test Sample Data'!D$3:D$98)&gt;10,IF(AND(ISNUMBER('Test Sample Data'!D90),'Test Sample Data'!D90&lt;$B$1,'Test Sample Data'!D90&gt;0),'Test Sample Data'!D90,$B$1),"")</f>
        <v/>
      </c>
      <c r="E91" s="17" t="str">
        <f>IF(SUM('Test Sample Data'!E$3:E$98)&gt;10,IF(AND(ISNUMBER('Test Sample Data'!E90),'Test Sample Data'!E90&lt;$B$1,'Test Sample Data'!E90&gt;0),'Test Sample Data'!E90,$B$1),"")</f>
        <v/>
      </c>
      <c r="F91" s="17" t="str">
        <f>IF(SUM('Test Sample Data'!F$3:F$98)&gt;10,IF(AND(ISNUMBER('Test Sample Data'!F90),'Test Sample Data'!F90&lt;$B$1,'Test Sample Data'!F90&gt;0),'Test Sample Data'!F90,$B$1),"")</f>
        <v/>
      </c>
      <c r="G91" s="17" t="str">
        <f>IF(SUM('Test Sample Data'!G$3:G$98)&gt;10,IF(AND(ISNUMBER('Test Sample Data'!G90),'Test Sample Data'!G90&lt;$B$1,'Test Sample Data'!G90&gt;0),'Test Sample Data'!G90,$B$1),"")</f>
        <v/>
      </c>
      <c r="H91" s="17" t="str">
        <f>IF(SUM('Test Sample Data'!H$3:H$98)&gt;10,IF(AND(ISNUMBER('Test Sample Data'!H90),'Test Sample Data'!H90&lt;$B$1,'Test Sample Data'!H90&gt;0),'Test Sample Data'!H90,$B$1),"")</f>
        <v/>
      </c>
      <c r="I91" s="17" t="str">
        <f>IF(SUM('Test Sample Data'!I$3:I$98)&gt;10,IF(AND(ISNUMBER('Test Sample Data'!I90),'Test Sample Data'!I90&lt;$B$1,'Test Sample Data'!I90&gt;0),'Test Sample Data'!I90,$B$1),"")</f>
        <v/>
      </c>
      <c r="J91" s="17" t="str">
        <f>IF(SUM('Test Sample Data'!J$3:J$98)&gt;10,IF(AND(ISNUMBER('Test Sample Data'!J90),'Test Sample Data'!J90&lt;$B$1,'Test Sample Data'!J90&gt;0),'Test Sample Data'!J90,$B$1),"")</f>
        <v/>
      </c>
      <c r="K91" s="17" t="str">
        <f>IF(SUM('Test Sample Data'!K$3:K$98)&gt;10,IF(AND(ISNUMBER('Test Sample Data'!K90),'Test Sample Data'!K90&lt;$B$1,'Test Sample Data'!K90&gt;0),'Test Sample Data'!K90,$B$1),"")</f>
        <v/>
      </c>
      <c r="L91" s="17" t="str">
        <f>IF(SUM('Test Sample Data'!L$3:L$98)&gt;10,IF(AND(ISNUMBER('Test Sample Data'!L90),'Test Sample Data'!L90&lt;$B$1,'Test Sample Data'!L90&gt;0),'Test Sample Data'!L90,$B$1),"")</f>
        <v/>
      </c>
      <c r="M91" s="17" t="str">
        <f>IF(SUM('Test Sample Data'!M$3:M$98)&gt;10,IF(AND(ISNUMBER('Test Sample Data'!M90),'Test Sample Data'!M90&lt;$B$1,'Test Sample Data'!M90&gt;0),'Test Sample Data'!M90,$B$1),"")</f>
        <v/>
      </c>
      <c r="N91" s="17" t="str">
        <f>'Gene Table'!D90</f>
        <v>NM_001101</v>
      </c>
      <c r="O91" s="16" t="s">
        <v>352</v>
      </c>
      <c r="P91" s="17" t="str">
        <f>IF(SUM('Control Sample Data'!D$3:D$98)&gt;10,IF(AND(ISNUMBER('Control Sample Data'!D90),'Control Sample Data'!D90&lt;$B$1,'Control Sample Data'!D90&gt;0),'Control Sample Data'!D90,$B$1),"")</f>
        <v/>
      </c>
      <c r="Q91" s="17" t="str">
        <f>IF(SUM('Control Sample Data'!E$3:E$98)&gt;10,IF(AND(ISNUMBER('Control Sample Data'!E90),'Control Sample Data'!E90&lt;$B$1,'Control Sample Data'!E90&gt;0),'Control Sample Data'!E90,$B$1),"")</f>
        <v/>
      </c>
      <c r="R91" s="17" t="str">
        <f>IF(SUM('Control Sample Data'!F$3:F$98)&gt;10,IF(AND(ISNUMBER('Control Sample Data'!F90),'Control Sample Data'!F90&lt;$B$1,'Control Sample Data'!F90&gt;0),'Control Sample Data'!F90,$B$1),"")</f>
        <v/>
      </c>
      <c r="S91" s="17" t="str">
        <f>IF(SUM('Control Sample Data'!G$3:G$98)&gt;10,IF(AND(ISNUMBER('Control Sample Data'!G90),'Control Sample Data'!G90&lt;$B$1,'Control Sample Data'!G90&gt;0),'Control Sample Data'!G90,$B$1),"")</f>
        <v/>
      </c>
      <c r="T91" s="17" t="str">
        <f>IF(SUM('Control Sample Data'!H$3:H$98)&gt;10,IF(AND(ISNUMBER('Control Sample Data'!H90),'Control Sample Data'!H90&lt;$B$1,'Control Sample Data'!H90&gt;0),'Control Sample Data'!H90,$B$1),"")</f>
        <v/>
      </c>
      <c r="U91" s="17" t="str">
        <f>IF(SUM('Control Sample Data'!I$3:I$98)&gt;10,IF(AND(ISNUMBER('Control Sample Data'!I90),'Control Sample Data'!I90&lt;$B$1,'Control Sample Data'!I90&gt;0),'Control Sample Data'!I90,$B$1),"")</f>
        <v/>
      </c>
      <c r="V91" s="17" t="str">
        <f>IF(SUM('Control Sample Data'!J$3:J$98)&gt;10,IF(AND(ISNUMBER('Control Sample Data'!J90),'Control Sample Data'!J90&lt;$B$1,'Control Sample Data'!J90&gt;0),'Control Sample Data'!J90,$B$1),"")</f>
        <v/>
      </c>
      <c r="W91" s="17" t="str">
        <f>IF(SUM('Control Sample Data'!K$3:K$98)&gt;10,IF(AND(ISNUMBER('Control Sample Data'!K90),'Control Sample Data'!K90&lt;$B$1,'Control Sample Data'!K90&gt;0),'Control Sample Data'!K90,$B$1),"")</f>
        <v/>
      </c>
      <c r="X91" s="17" t="str">
        <f>IF(SUM('Control Sample Data'!L$3:L$98)&gt;10,IF(AND(ISNUMBER('Control Sample Data'!L90),'Control Sample Data'!L90&lt;$B$1,'Control Sample Data'!L90&gt;0),'Control Sample Data'!L90,$B$1),"")</f>
        <v/>
      </c>
      <c r="Y91" s="17"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8"/>
      <c r="B92" s="16" t="str">
        <f>IF('Gene Table'!D91="","",'Gene Table'!D91)</f>
        <v>NM_004048</v>
      </c>
      <c r="C92" s="16" t="s">
        <v>356</v>
      </c>
      <c r="D92" s="17" t="str">
        <f>IF(SUM('Test Sample Data'!D$3:D$98)&gt;10,IF(AND(ISNUMBER('Test Sample Data'!D91),'Test Sample Data'!D91&lt;$B$1,'Test Sample Data'!D91&gt;0),'Test Sample Data'!D91,$B$1),"")</f>
        <v/>
      </c>
      <c r="E92" s="17" t="str">
        <f>IF(SUM('Test Sample Data'!E$3:E$98)&gt;10,IF(AND(ISNUMBER('Test Sample Data'!E91),'Test Sample Data'!E91&lt;$B$1,'Test Sample Data'!E91&gt;0),'Test Sample Data'!E91,$B$1),"")</f>
        <v/>
      </c>
      <c r="F92" s="17" t="str">
        <f>IF(SUM('Test Sample Data'!F$3:F$98)&gt;10,IF(AND(ISNUMBER('Test Sample Data'!F91),'Test Sample Data'!F91&lt;$B$1,'Test Sample Data'!F91&gt;0),'Test Sample Data'!F91,$B$1),"")</f>
        <v/>
      </c>
      <c r="G92" s="17" t="str">
        <f>IF(SUM('Test Sample Data'!G$3:G$98)&gt;10,IF(AND(ISNUMBER('Test Sample Data'!G91),'Test Sample Data'!G91&lt;$B$1,'Test Sample Data'!G91&gt;0),'Test Sample Data'!G91,$B$1),"")</f>
        <v/>
      </c>
      <c r="H92" s="17" t="str">
        <f>IF(SUM('Test Sample Data'!H$3:H$98)&gt;10,IF(AND(ISNUMBER('Test Sample Data'!H91),'Test Sample Data'!H91&lt;$B$1,'Test Sample Data'!H91&gt;0),'Test Sample Data'!H91,$B$1),"")</f>
        <v/>
      </c>
      <c r="I92" s="17" t="str">
        <f>IF(SUM('Test Sample Data'!I$3:I$98)&gt;10,IF(AND(ISNUMBER('Test Sample Data'!I91),'Test Sample Data'!I91&lt;$B$1,'Test Sample Data'!I91&gt;0),'Test Sample Data'!I91,$B$1),"")</f>
        <v/>
      </c>
      <c r="J92" s="17" t="str">
        <f>IF(SUM('Test Sample Data'!J$3:J$98)&gt;10,IF(AND(ISNUMBER('Test Sample Data'!J91),'Test Sample Data'!J91&lt;$B$1,'Test Sample Data'!J91&gt;0),'Test Sample Data'!J91,$B$1),"")</f>
        <v/>
      </c>
      <c r="K92" s="17" t="str">
        <f>IF(SUM('Test Sample Data'!K$3:K$98)&gt;10,IF(AND(ISNUMBER('Test Sample Data'!K91),'Test Sample Data'!K91&lt;$B$1,'Test Sample Data'!K91&gt;0),'Test Sample Data'!K91,$B$1),"")</f>
        <v/>
      </c>
      <c r="L92" s="17" t="str">
        <f>IF(SUM('Test Sample Data'!L$3:L$98)&gt;10,IF(AND(ISNUMBER('Test Sample Data'!L91),'Test Sample Data'!L91&lt;$B$1,'Test Sample Data'!L91&gt;0),'Test Sample Data'!L91,$B$1),"")</f>
        <v/>
      </c>
      <c r="M92" s="17" t="str">
        <f>IF(SUM('Test Sample Data'!M$3:M$98)&gt;10,IF(AND(ISNUMBER('Test Sample Data'!M91),'Test Sample Data'!M91&lt;$B$1,'Test Sample Data'!M91&gt;0),'Test Sample Data'!M91,$B$1),"")</f>
        <v/>
      </c>
      <c r="N92" s="17" t="str">
        <f>'Gene Table'!D91</f>
        <v>NM_004048</v>
      </c>
      <c r="O92" s="16" t="s">
        <v>356</v>
      </c>
      <c r="P92" s="17" t="str">
        <f>IF(SUM('Control Sample Data'!D$3:D$98)&gt;10,IF(AND(ISNUMBER('Control Sample Data'!D91),'Control Sample Data'!D91&lt;$B$1,'Control Sample Data'!D91&gt;0),'Control Sample Data'!D91,$B$1),"")</f>
        <v/>
      </c>
      <c r="Q92" s="17" t="str">
        <f>IF(SUM('Control Sample Data'!E$3:E$98)&gt;10,IF(AND(ISNUMBER('Control Sample Data'!E91),'Control Sample Data'!E91&lt;$B$1,'Control Sample Data'!E91&gt;0),'Control Sample Data'!E91,$B$1),"")</f>
        <v/>
      </c>
      <c r="R92" s="17" t="str">
        <f>IF(SUM('Control Sample Data'!F$3:F$98)&gt;10,IF(AND(ISNUMBER('Control Sample Data'!F91),'Control Sample Data'!F91&lt;$B$1,'Control Sample Data'!F91&gt;0),'Control Sample Data'!F91,$B$1),"")</f>
        <v/>
      </c>
      <c r="S92" s="17" t="str">
        <f>IF(SUM('Control Sample Data'!G$3:G$98)&gt;10,IF(AND(ISNUMBER('Control Sample Data'!G91),'Control Sample Data'!G91&lt;$B$1,'Control Sample Data'!G91&gt;0),'Control Sample Data'!G91,$B$1),"")</f>
        <v/>
      </c>
      <c r="T92" s="17" t="str">
        <f>IF(SUM('Control Sample Data'!H$3:H$98)&gt;10,IF(AND(ISNUMBER('Control Sample Data'!H91),'Control Sample Data'!H91&lt;$B$1,'Control Sample Data'!H91&gt;0),'Control Sample Data'!H91,$B$1),"")</f>
        <v/>
      </c>
      <c r="U92" s="17" t="str">
        <f>IF(SUM('Control Sample Data'!I$3:I$98)&gt;10,IF(AND(ISNUMBER('Control Sample Data'!I91),'Control Sample Data'!I91&lt;$B$1,'Control Sample Data'!I91&gt;0),'Control Sample Data'!I91,$B$1),"")</f>
        <v/>
      </c>
      <c r="V92" s="17" t="str">
        <f>IF(SUM('Control Sample Data'!J$3:J$98)&gt;10,IF(AND(ISNUMBER('Control Sample Data'!J91),'Control Sample Data'!J91&lt;$B$1,'Control Sample Data'!J91&gt;0),'Control Sample Data'!J91,$B$1),"")</f>
        <v/>
      </c>
      <c r="W92" s="17" t="str">
        <f>IF(SUM('Control Sample Data'!K$3:K$98)&gt;10,IF(AND(ISNUMBER('Control Sample Data'!K91),'Control Sample Data'!K91&lt;$B$1,'Control Sample Data'!K91&gt;0),'Control Sample Data'!K91,$B$1),"")</f>
        <v/>
      </c>
      <c r="X92" s="17" t="str">
        <f>IF(SUM('Control Sample Data'!L$3:L$98)&gt;10,IF(AND(ISNUMBER('Control Sample Data'!L91),'Control Sample Data'!L91&lt;$B$1,'Control Sample Data'!L91&gt;0),'Control Sample Data'!L91,$B$1),"")</f>
        <v/>
      </c>
      <c r="Y92" s="17"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8"/>
      <c r="B93" s="16" t="str">
        <f>IF('Gene Table'!D92="","",'Gene Table'!D92)</f>
        <v>NM_012423</v>
      </c>
      <c r="C93" s="16" t="s">
        <v>360</v>
      </c>
      <c r="D93" s="17" t="str">
        <f>IF(SUM('Test Sample Data'!D$3:D$98)&gt;10,IF(AND(ISNUMBER('Test Sample Data'!D92),'Test Sample Data'!D92&lt;$B$1,'Test Sample Data'!D92&gt;0),'Test Sample Data'!D92,$B$1),"")</f>
        <v/>
      </c>
      <c r="E93" s="17" t="str">
        <f>IF(SUM('Test Sample Data'!E$3:E$98)&gt;10,IF(AND(ISNUMBER('Test Sample Data'!E92),'Test Sample Data'!E92&lt;$B$1,'Test Sample Data'!E92&gt;0),'Test Sample Data'!E92,$B$1),"")</f>
        <v/>
      </c>
      <c r="F93" s="17" t="str">
        <f>IF(SUM('Test Sample Data'!F$3:F$98)&gt;10,IF(AND(ISNUMBER('Test Sample Data'!F92),'Test Sample Data'!F92&lt;$B$1,'Test Sample Data'!F92&gt;0),'Test Sample Data'!F92,$B$1),"")</f>
        <v/>
      </c>
      <c r="G93" s="17" t="str">
        <f>IF(SUM('Test Sample Data'!G$3:G$98)&gt;10,IF(AND(ISNUMBER('Test Sample Data'!G92),'Test Sample Data'!G92&lt;$B$1,'Test Sample Data'!G92&gt;0),'Test Sample Data'!G92,$B$1),"")</f>
        <v/>
      </c>
      <c r="H93" s="17" t="str">
        <f>IF(SUM('Test Sample Data'!H$3:H$98)&gt;10,IF(AND(ISNUMBER('Test Sample Data'!H92),'Test Sample Data'!H92&lt;$B$1,'Test Sample Data'!H92&gt;0),'Test Sample Data'!H92,$B$1),"")</f>
        <v/>
      </c>
      <c r="I93" s="17" t="str">
        <f>IF(SUM('Test Sample Data'!I$3:I$98)&gt;10,IF(AND(ISNUMBER('Test Sample Data'!I92),'Test Sample Data'!I92&lt;$B$1,'Test Sample Data'!I92&gt;0),'Test Sample Data'!I92,$B$1),"")</f>
        <v/>
      </c>
      <c r="J93" s="17" t="str">
        <f>IF(SUM('Test Sample Data'!J$3:J$98)&gt;10,IF(AND(ISNUMBER('Test Sample Data'!J92),'Test Sample Data'!J92&lt;$B$1,'Test Sample Data'!J92&gt;0),'Test Sample Data'!J92,$B$1),"")</f>
        <v/>
      </c>
      <c r="K93" s="17" t="str">
        <f>IF(SUM('Test Sample Data'!K$3:K$98)&gt;10,IF(AND(ISNUMBER('Test Sample Data'!K92),'Test Sample Data'!K92&lt;$B$1,'Test Sample Data'!K92&gt;0),'Test Sample Data'!K92,$B$1),"")</f>
        <v/>
      </c>
      <c r="L93" s="17" t="str">
        <f>IF(SUM('Test Sample Data'!L$3:L$98)&gt;10,IF(AND(ISNUMBER('Test Sample Data'!L92),'Test Sample Data'!L92&lt;$B$1,'Test Sample Data'!L92&gt;0),'Test Sample Data'!L92,$B$1),"")</f>
        <v/>
      </c>
      <c r="M93" s="17" t="str">
        <f>IF(SUM('Test Sample Data'!M$3:M$98)&gt;10,IF(AND(ISNUMBER('Test Sample Data'!M92),'Test Sample Data'!M92&lt;$B$1,'Test Sample Data'!M92&gt;0),'Test Sample Data'!M92,$B$1),"")</f>
        <v/>
      </c>
      <c r="N93" s="17" t="str">
        <f>'Gene Table'!D92</f>
        <v>NM_012423</v>
      </c>
      <c r="O93" s="16" t="s">
        <v>360</v>
      </c>
      <c r="P93" s="17" t="str">
        <f>IF(SUM('Control Sample Data'!D$3:D$98)&gt;10,IF(AND(ISNUMBER('Control Sample Data'!D92),'Control Sample Data'!D92&lt;$B$1,'Control Sample Data'!D92&gt;0),'Control Sample Data'!D92,$B$1),"")</f>
        <v/>
      </c>
      <c r="Q93" s="17" t="str">
        <f>IF(SUM('Control Sample Data'!E$3:E$98)&gt;10,IF(AND(ISNUMBER('Control Sample Data'!E92),'Control Sample Data'!E92&lt;$B$1,'Control Sample Data'!E92&gt;0),'Control Sample Data'!E92,$B$1),"")</f>
        <v/>
      </c>
      <c r="R93" s="17" t="str">
        <f>IF(SUM('Control Sample Data'!F$3:F$98)&gt;10,IF(AND(ISNUMBER('Control Sample Data'!F92),'Control Sample Data'!F92&lt;$B$1,'Control Sample Data'!F92&gt;0),'Control Sample Data'!F92,$B$1),"")</f>
        <v/>
      </c>
      <c r="S93" s="17" t="str">
        <f>IF(SUM('Control Sample Data'!G$3:G$98)&gt;10,IF(AND(ISNUMBER('Control Sample Data'!G92),'Control Sample Data'!G92&lt;$B$1,'Control Sample Data'!G92&gt;0),'Control Sample Data'!G92,$B$1),"")</f>
        <v/>
      </c>
      <c r="T93" s="17" t="str">
        <f>IF(SUM('Control Sample Data'!H$3:H$98)&gt;10,IF(AND(ISNUMBER('Control Sample Data'!H92),'Control Sample Data'!H92&lt;$B$1,'Control Sample Data'!H92&gt;0),'Control Sample Data'!H92,$B$1),"")</f>
        <v/>
      </c>
      <c r="U93" s="17" t="str">
        <f>IF(SUM('Control Sample Data'!I$3:I$98)&gt;10,IF(AND(ISNUMBER('Control Sample Data'!I92),'Control Sample Data'!I92&lt;$B$1,'Control Sample Data'!I92&gt;0),'Control Sample Data'!I92,$B$1),"")</f>
        <v/>
      </c>
      <c r="V93" s="17" t="str">
        <f>IF(SUM('Control Sample Data'!J$3:J$98)&gt;10,IF(AND(ISNUMBER('Control Sample Data'!J92),'Control Sample Data'!J92&lt;$B$1,'Control Sample Data'!J92&gt;0),'Control Sample Data'!J92,$B$1),"")</f>
        <v/>
      </c>
      <c r="W93" s="17" t="str">
        <f>IF(SUM('Control Sample Data'!K$3:K$98)&gt;10,IF(AND(ISNUMBER('Control Sample Data'!K92),'Control Sample Data'!K92&lt;$B$1,'Control Sample Data'!K92&gt;0),'Control Sample Data'!K92,$B$1),"")</f>
        <v/>
      </c>
      <c r="X93" s="17" t="str">
        <f>IF(SUM('Control Sample Data'!L$3:L$98)&gt;10,IF(AND(ISNUMBER('Control Sample Data'!L92),'Control Sample Data'!L92&lt;$B$1,'Control Sample Data'!L92&gt;0),'Control Sample Data'!L92,$B$1),"")</f>
        <v/>
      </c>
      <c r="Y93" s="17"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8"/>
      <c r="B94" s="16" t="str">
        <f>IF('Gene Table'!D93="","",'Gene Table'!D93)</f>
        <v>NM_000194</v>
      </c>
      <c r="C94" s="16" t="s">
        <v>364</v>
      </c>
      <c r="D94" s="17" t="str">
        <f>IF(SUM('Test Sample Data'!D$3:D$98)&gt;10,IF(AND(ISNUMBER('Test Sample Data'!D93),'Test Sample Data'!D93&lt;$B$1,'Test Sample Data'!D93&gt;0),'Test Sample Data'!D93,$B$1),"")</f>
        <v/>
      </c>
      <c r="E94" s="17" t="str">
        <f>IF(SUM('Test Sample Data'!E$3:E$98)&gt;10,IF(AND(ISNUMBER('Test Sample Data'!E93),'Test Sample Data'!E93&lt;$B$1,'Test Sample Data'!E93&gt;0),'Test Sample Data'!E93,$B$1),"")</f>
        <v/>
      </c>
      <c r="F94" s="17" t="str">
        <f>IF(SUM('Test Sample Data'!F$3:F$98)&gt;10,IF(AND(ISNUMBER('Test Sample Data'!F93),'Test Sample Data'!F93&lt;$B$1,'Test Sample Data'!F93&gt;0),'Test Sample Data'!F93,$B$1),"")</f>
        <v/>
      </c>
      <c r="G94" s="17" t="str">
        <f>IF(SUM('Test Sample Data'!G$3:G$98)&gt;10,IF(AND(ISNUMBER('Test Sample Data'!G93),'Test Sample Data'!G93&lt;$B$1,'Test Sample Data'!G93&gt;0),'Test Sample Data'!G93,$B$1),"")</f>
        <v/>
      </c>
      <c r="H94" s="17" t="str">
        <f>IF(SUM('Test Sample Data'!H$3:H$98)&gt;10,IF(AND(ISNUMBER('Test Sample Data'!H93),'Test Sample Data'!H93&lt;$B$1,'Test Sample Data'!H93&gt;0),'Test Sample Data'!H93,$B$1),"")</f>
        <v/>
      </c>
      <c r="I94" s="17" t="str">
        <f>IF(SUM('Test Sample Data'!I$3:I$98)&gt;10,IF(AND(ISNUMBER('Test Sample Data'!I93),'Test Sample Data'!I93&lt;$B$1,'Test Sample Data'!I93&gt;0),'Test Sample Data'!I93,$B$1),"")</f>
        <v/>
      </c>
      <c r="J94" s="17" t="str">
        <f>IF(SUM('Test Sample Data'!J$3:J$98)&gt;10,IF(AND(ISNUMBER('Test Sample Data'!J93),'Test Sample Data'!J93&lt;$B$1,'Test Sample Data'!J93&gt;0),'Test Sample Data'!J93,$B$1),"")</f>
        <v/>
      </c>
      <c r="K94" s="17" t="str">
        <f>IF(SUM('Test Sample Data'!K$3:K$98)&gt;10,IF(AND(ISNUMBER('Test Sample Data'!K93),'Test Sample Data'!K93&lt;$B$1,'Test Sample Data'!K93&gt;0),'Test Sample Data'!K93,$B$1),"")</f>
        <v/>
      </c>
      <c r="L94" s="17" t="str">
        <f>IF(SUM('Test Sample Data'!L$3:L$98)&gt;10,IF(AND(ISNUMBER('Test Sample Data'!L93),'Test Sample Data'!L93&lt;$B$1,'Test Sample Data'!L93&gt;0),'Test Sample Data'!L93,$B$1),"")</f>
        <v/>
      </c>
      <c r="M94" s="17" t="str">
        <f>IF(SUM('Test Sample Data'!M$3:M$98)&gt;10,IF(AND(ISNUMBER('Test Sample Data'!M93),'Test Sample Data'!M93&lt;$B$1,'Test Sample Data'!M93&gt;0),'Test Sample Data'!M93,$B$1),"")</f>
        <v/>
      </c>
      <c r="N94" s="17" t="str">
        <f>'Gene Table'!D93</f>
        <v>NM_000194</v>
      </c>
      <c r="O94" s="16" t="s">
        <v>364</v>
      </c>
      <c r="P94" s="17" t="str">
        <f>IF(SUM('Control Sample Data'!D$3:D$98)&gt;10,IF(AND(ISNUMBER('Control Sample Data'!D93),'Control Sample Data'!D93&lt;$B$1,'Control Sample Data'!D93&gt;0),'Control Sample Data'!D93,$B$1),"")</f>
        <v/>
      </c>
      <c r="Q94" s="17" t="str">
        <f>IF(SUM('Control Sample Data'!E$3:E$98)&gt;10,IF(AND(ISNUMBER('Control Sample Data'!E93),'Control Sample Data'!E93&lt;$B$1,'Control Sample Data'!E93&gt;0),'Control Sample Data'!E93,$B$1),"")</f>
        <v/>
      </c>
      <c r="R94" s="17" t="str">
        <f>IF(SUM('Control Sample Data'!F$3:F$98)&gt;10,IF(AND(ISNUMBER('Control Sample Data'!F93),'Control Sample Data'!F93&lt;$B$1,'Control Sample Data'!F93&gt;0),'Control Sample Data'!F93,$B$1),"")</f>
        <v/>
      </c>
      <c r="S94" s="17" t="str">
        <f>IF(SUM('Control Sample Data'!G$3:G$98)&gt;10,IF(AND(ISNUMBER('Control Sample Data'!G93),'Control Sample Data'!G93&lt;$B$1,'Control Sample Data'!G93&gt;0),'Control Sample Data'!G93,$B$1),"")</f>
        <v/>
      </c>
      <c r="T94" s="17" t="str">
        <f>IF(SUM('Control Sample Data'!H$3:H$98)&gt;10,IF(AND(ISNUMBER('Control Sample Data'!H93),'Control Sample Data'!H93&lt;$B$1,'Control Sample Data'!H93&gt;0),'Control Sample Data'!H93,$B$1),"")</f>
        <v/>
      </c>
      <c r="U94" s="17" t="str">
        <f>IF(SUM('Control Sample Data'!I$3:I$98)&gt;10,IF(AND(ISNUMBER('Control Sample Data'!I93),'Control Sample Data'!I93&lt;$B$1,'Control Sample Data'!I93&gt;0),'Control Sample Data'!I93,$B$1),"")</f>
        <v/>
      </c>
      <c r="V94" s="17" t="str">
        <f>IF(SUM('Control Sample Data'!J$3:J$98)&gt;10,IF(AND(ISNUMBER('Control Sample Data'!J93),'Control Sample Data'!J93&lt;$B$1,'Control Sample Data'!J93&gt;0),'Control Sample Data'!J93,$B$1),"")</f>
        <v/>
      </c>
      <c r="W94" s="17" t="str">
        <f>IF(SUM('Control Sample Data'!K$3:K$98)&gt;10,IF(AND(ISNUMBER('Control Sample Data'!K93),'Control Sample Data'!K93&lt;$B$1,'Control Sample Data'!K93&gt;0),'Control Sample Data'!K93,$B$1),"")</f>
        <v/>
      </c>
      <c r="X94" s="17" t="str">
        <f>IF(SUM('Control Sample Data'!L$3:L$98)&gt;10,IF(AND(ISNUMBER('Control Sample Data'!L93),'Control Sample Data'!L93&lt;$B$1,'Control Sample Data'!L93&gt;0),'Control Sample Data'!L93,$B$1),"")</f>
        <v/>
      </c>
      <c r="Y94" s="17"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8"/>
      <c r="B95" s="16" t="str">
        <f>IF('Gene Table'!D94="","",'Gene Table'!D94)</f>
        <v>NR_003286</v>
      </c>
      <c r="C95" s="16" t="s">
        <v>368</v>
      </c>
      <c r="D95" s="17" t="str">
        <f>IF(SUM('Test Sample Data'!D$3:D$98)&gt;10,IF(AND(ISNUMBER('Test Sample Data'!D94),'Test Sample Data'!D94&lt;$B$1,'Test Sample Data'!D94&gt;0),'Test Sample Data'!D94,$B$1),"")</f>
        <v/>
      </c>
      <c r="E95" s="17" t="str">
        <f>IF(SUM('Test Sample Data'!E$3:E$98)&gt;10,IF(AND(ISNUMBER('Test Sample Data'!E94),'Test Sample Data'!E94&lt;$B$1,'Test Sample Data'!E94&gt;0),'Test Sample Data'!E94,$B$1),"")</f>
        <v/>
      </c>
      <c r="F95" s="17" t="str">
        <f>IF(SUM('Test Sample Data'!F$3:F$98)&gt;10,IF(AND(ISNUMBER('Test Sample Data'!F94),'Test Sample Data'!F94&lt;$B$1,'Test Sample Data'!F94&gt;0),'Test Sample Data'!F94,$B$1),"")</f>
        <v/>
      </c>
      <c r="G95" s="17" t="str">
        <f>IF(SUM('Test Sample Data'!G$3:G$98)&gt;10,IF(AND(ISNUMBER('Test Sample Data'!G94),'Test Sample Data'!G94&lt;$B$1,'Test Sample Data'!G94&gt;0),'Test Sample Data'!G94,$B$1),"")</f>
        <v/>
      </c>
      <c r="H95" s="17" t="str">
        <f>IF(SUM('Test Sample Data'!H$3:H$98)&gt;10,IF(AND(ISNUMBER('Test Sample Data'!H94),'Test Sample Data'!H94&lt;$B$1,'Test Sample Data'!H94&gt;0),'Test Sample Data'!H94,$B$1),"")</f>
        <v/>
      </c>
      <c r="I95" s="17" t="str">
        <f>IF(SUM('Test Sample Data'!I$3:I$98)&gt;10,IF(AND(ISNUMBER('Test Sample Data'!I94),'Test Sample Data'!I94&lt;$B$1,'Test Sample Data'!I94&gt;0),'Test Sample Data'!I94,$B$1),"")</f>
        <v/>
      </c>
      <c r="J95" s="17" t="str">
        <f>IF(SUM('Test Sample Data'!J$3:J$98)&gt;10,IF(AND(ISNUMBER('Test Sample Data'!J94),'Test Sample Data'!J94&lt;$B$1,'Test Sample Data'!J94&gt;0),'Test Sample Data'!J94,$B$1),"")</f>
        <v/>
      </c>
      <c r="K95" s="17" t="str">
        <f>IF(SUM('Test Sample Data'!K$3:K$98)&gt;10,IF(AND(ISNUMBER('Test Sample Data'!K94),'Test Sample Data'!K94&lt;$B$1,'Test Sample Data'!K94&gt;0),'Test Sample Data'!K94,$B$1),"")</f>
        <v/>
      </c>
      <c r="L95" s="17" t="str">
        <f>IF(SUM('Test Sample Data'!L$3:L$98)&gt;10,IF(AND(ISNUMBER('Test Sample Data'!L94),'Test Sample Data'!L94&lt;$B$1,'Test Sample Data'!L94&gt;0),'Test Sample Data'!L94,$B$1),"")</f>
        <v/>
      </c>
      <c r="M95" s="17" t="str">
        <f>IF(SUM('Test Sample Data'!M$3:M$98)&gt;10,IF(AND(ISNUMBER('Test Sample Data'!M94),'Test Sample Data'!M94&lt;$B$1,'Test Sample Data'!M94&gt;0),'Test Sample Data'!M94,$B$1),"")</f>
        <v/>
      </c>
      <c r="N95" s="17" t="str">
        <f>'Gene Table'!D94</f>
        <v>NR_003286</v>
      </c>
      <c r="O95" s="16" t="s">
        <v>368</v>
      </c>
      <c r="P95" s="17" t="str">
        <f>IF(SUM('Control Sample Data'!D$3:D$98)&gt;10,IF(AND(ISNUMBER('Control Sample Data'!D94),'Control Sample Data'!D94&lt;$B$1,'Control Sample Data'!D94&gt;0),'Control Sample Data'!D94,$B$1),"")</f>
        <v/>
      </c>
      <c r="Q95" s="17" t="str">
        <f>IF(SUM('Control Sample Data'!E$3:E$98)&gt;10,IF(AND(ISNUMBER('Control Sample Data'!E94),'Control Sample Data'!E94&lt;$B$1,'Control Sample Data'!E94&gt;0),'Control Sample Data'!E94,$B$1),"")</f>
        <v/>
      </c>
      <c r="R95" s="17" t="str">
        <f>IF(SUM('Control Sample Data'!F$3:F$98)&gt;10,IF(AND(ISNUMBER('Control Sample Data'!F94),'Control Sample Data'!F94&lt;$B$1,'Control Sample Data'!F94&gt;0),'Control Sample Data'!F94,$B$1),"")</f>
        <v/>
      </c>
      <c r="S95" s="17" t="str">
        <f>IF(SUM('Control Sample Data'!G$3:G$98)&gt;10,IF(AND(ISNUMBER('Control Sample Data'!G94),'Control Sample Data'!G94&lt;$B$1,'Control Sample Data'!G94&gt;0),'Control Sample Data'!G94,$B$1),"")</f>
        <v/>
      </c>
      <c r="T95" s="17" t="str">
        <f>IF(SUM('Control Sample Data'!H$3:H$98)&gt;10,IF(AND(ISNUMBER('Control Sample Data'!H94),'Control Sample Data'!H94&lt;$B$1,'Control Sample Data'!H94&gt;0),'Control Sample Data'!H94,$B$1),"")</f>
        <v/>
      </c>
      <c r="U95" s="17" t="str">
        <f>IF(SUM('Control Sample Data'!I$3:I$98)&gt;10,IF(AND(ISNUMBER('Control Sample Data'!I94),'Control Sample Data'!I94&lt;$B$1,'Control Sample Data'!I94&gt;0),'Control Sample Data'!I94,$B$1),"")</f>
        <v/>
      </c>
      <c r="V95" s="17" t="str">
        <f>IF(SUM('Control Sample Data'!J$3:J$98)&gt;10,IF(AND(ISNUMBER('Control Sample Data'!J94),'Control Sample Data'!J94&lt;$B$1,'Control Sample Data'!J94&gt;0),'Control Sample Data'!J94,$B$1),"")</f>
        <v/>
      </c>
      <c r="W95" s="17" t="str">
        <f>IF(SUM('Control Sample Data'!K$3:K$98)&gt;10,IF(AND(ISNUMBER('Control Sample Data'!K94),'Control Sample Data'!K94&lt;$B$1,'Control Sample Data'!K94&gt;0),'Control Sample Data'!K94,$B$1),"")</f>
        <v/>
      </c>
      <c r="X95" s="17" t="str">
        <f>IF(SUM('Control Sample Data'!L$3:L$98)&gt;10,IF(AND(ISNUMBER('Control Sample Data'!L94),'Control Sample Data'!L94&lt;$B$1,'Control Sample Data'!L94&gt;0),'Control Sample Data'!L94,$B$1),"")</f>
        <v/>
      </c>
      <c r="Y95" s="17"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8"/>
      <c r="B96" s="16" t="str">
        <f>IF('Gene Table'!D95="","",'Gene Table'!D95)</f>
        <v>RT</v>
      </c>
      <c r="C96" s="16" t="s">
        <v>372</v>
      </c>
      <c r="D96" s="17" t="str">
        <f>IF(SUM('Test Sample Data'!D$3:D$98)&gt;10,IF(AND(ISNUMBER('Test Sample Data'!D95),'Test Sample Data'!D95&lt;$B$1,'Test Sample Data'!D95&gt;0),'Test Sample Data'!D95,$B$1),"")</f>
        <v/>
      </c>
      <c r="E96" s="17" t="str">
        <f>IF(SUM('Test Sample Data'!E$3:E$98)&gt;10,IF(AND(ISNUMBER('Test Sample Data'!E95),'Test Sample Data'!E95&lt;$B$1,'Test Sample Data'!E95&gt;0),'Test Sample Data'!E95,$B$1),"")</f>
        <v/>
      </c>
      <c r="F96" s="17" t="str">
        <f>IF(SUM('Test Sample Data'!F$3:F$98)&gt;10,IF(AND(ISNUMBER('Test Sample Data'!F95),'Test Sample Data'!F95&lt;$B$1,'Test Sample Data'!F95&gt;0),'Test Sample Data'!F95,$B$1),"")</f>
        <v/>
      </c>
      <c r="G96" s="17" t="str">
        <f>IF(SUM('Test Sample Data'!G$3:G$98)&gt;10,IF(AND(ISNUMBER('Test Sample Data'!G95),'Test Sample Data'!G95&lt;$B$1,'Test Sample Data'!G95&gt;0),'Test Sample Data'!G95,$B$1),"")</f>
        <v/>
      </c>
      <c r="H96" s="17" t="str">
        <f>IF(SUM('Test Sample Data'!H$3:H$98)&gt;10,IF(AND(ISNUMBER('Test Sample Data'!H95),'Test Sample Data'!H95&lt;$B$1,'Test Sample Data'!H95&gt;0),'Test Sample Data'!H95,$B$1),"")</f>
        <v/>
      </c>
      <c r="I96" s="17" t="str">
        <f>IF(SUM('Test Sample Data'!I$3:I$98)&gt;10,IF(AND(ISNUMBER('Test Sample Data'!I95),'Test Sample Data'!I95&lt;$B$1,'Test Sample Data'!I95&gt;0),'Test Sample Data'!I95,$B$1),"")</f>
        <v/>
      </c>
      <c r="J96" s="17" t="str">
        <f>IF(SUM('Test Sample Data'!J$3:J$98)&gt;10,IF(AND(ISNUMBER('Test Sample Data'!J95),'Test Sample Data'!J95&lt;$B$1,'Test Sample Data'!J95&gt;0),'Test Sample Data'!J95,$B$1),"")</f>
        <v/>
      </c>
      <c r="K96" s="17" t="str">
        <f>IF(SUM('Test Sample Data'!K$3:K$98)&gt;10,IF(AND(ISNUMBER('Test Sample Data'!K95),'Test Sample Data'!K95&lt;$B$1,'Test Sample Data'!K95&gt;0),'Test Sample Data'!K95,$B$1),"")</f>
        <v/>
      </c>
      <c r="L96" s="17" t="str">
        <f>IF(SUM('Test Sample Data'!L$3:L$98)&gt;10,IF(AND(ISNUMBER('Test Sample Data'!L95),'Test Sample Data'!L95&lt;$B$1,'Test Sample Data'!L95&gt;0),'Test Sample Data'!L95,$B$1),"")</f>
        <v/>
      </c>
      <c r="M96" s="17" t="str">
        <f>IF(SUM('Test Sample Data'!M$3:M$98)&gt;10,IF(AND(ISNUMBER('Test Sample Data'!M95),'Test Sample Data'!M95&lt;$B$1,'Test Sample Data'!M95&gt;0),'Test Sample Data'!M95,$B$1),"")</f>
        <v/>
      </c>
      <c r="N96" s="17" t="str">
        <f>'Gene Table'!D95</f>
        <v>RT</v>
      </c>
      <c r="O96" s="16" t="s">
        <v>372</v>
      </c>
      <c r="P96" s="17" t="str">
        <f>IF(SUM('Control Sample Data'!D$3:D$98)&gt;10,IF(AND(ISNUMBER('Control Sample Data'!D95),'Control Sample Data'!D95&lt;$B$1,'Control Sample Data'!D95&gt;0),'Control Sample Data'!D95,$B$1),"")</f>
        <v/>
      </c>
      <c r="Q96" s="17" t="str">
        <f>IF(SUM('Control Sample Data'!E$3:E$98)&gt;10,IF(AND(ISNUMBER('Control Sample Data'!E95),'Control Sample Data'!E95&lt;$B$1,'Control Sample Data'!E95&gt;0),'Control Sample Data'!E95,$B$1),"")</f>
        <v/>
      </c>
      <c r="R96" s="17" t="str">
        <f>IF(SUM('Control Sample Data'!F$3:F$98)&gt;10,IF(AND(ISNUMBER('Control Sample Data'!F95),'Control Sample Data'!F95&lt;$B$1,'Control Sample Data'!F95&gt;0),'Control Sample Data'!F95,$B$1),"")</f>
        <v/>
      </c>
      <c r="S96" s="17" t="str">
        <f>IF(SUM('Control Sample Data'!G$3:G$98)&gt;10,IF(AND(ISNUMBER('Control Sample Data'!G95),'Control Sample Data'!G95&lt;$B$1,'Control Sample Data'!G95&gt;0),'Control Sample Data'!G95,$B$1),"")</f>
        <v/>
      </c>
      <c r="T96" s="17" t="str">
        <f>IF(SUM('Control Sample Data'!H$3:H$98)&gt;10,IF(AND(ISNUMBER('Control Sample Data'!H95),'Control Sample Data'!H95&lt;$B$1,'Control Sample Data'!H95&gt;0),'Control Sample Data'!H95,$B$1),"")</f>
        <v/>
      </c>
      <c r="U96" s="17" t="str">
        <f>IF(SUM('Control Sample Data'!I$3:I$98)&gt;10,IF(AND(ISNUMBER('Control Sample Data'!I95),'Control Sample Data'!I95&lt;$B$1,'Control Sample Data'!I95&gt;0),'Control Sample Data'!I95,$B$1),"")</f>
        <v/>
      </c>
      <c r="V96" s="17" t="str">
        <f>IF(SUM('Control Sample Data'!J$3:J$98)&gt;10,IF(AND(ISNUMBER('Control Sample Data'!J95),'Control Sample Data'!J95&lt;$B$1,'Control Sample Data'!J95&gt;0),'Control Sample Data'!J95,$B$1),"")</f>
        <v/>
      </c>
      <c r="W96" s="17" t="str">
        <f>IF(SUM('Control Sample Data'!K$3:K$98)&gt;10,IF(AND(ISNUMBER('Control Sample Data'!K95),'Control Sample Data'!K95&lt;$B$1,'Control Sample Data'!K95&gt;0),'Control Sample Data'!K95,$B$1),"")</f>
        <v/>
      </c>
      <c r="X96" s="17" t="str">
        <f>IF(SUM('Control Sample Data'!L$3:L$98)&gt;10,IF(AND(ISNUMBER('Control Sample Data'!L95),'Control Sample Data'!L95&lt;$B$1,'Control Sample Data'!L95&gt;0),'Control Sample Data'!L95,$B$1),"")</f>
        <v/>
      </c>
      <c r="Y96" s="17"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8"/>
      <c r="B97" s="16" t="str">
        <f>IF('Gene Table'!D96="","",'Gene Table'!D96)</f>
        <v>RT</v>
      </c>
      <c r="C97" s="16" t="s">
        <v>374</v>
      </c>
      <c r="D97" s="17" t="str">
        <f>IF(SUM('Test Sample Data'!D$3:D$98)&gt;10,IF(AND(ISNUMBER('Test Sample Data'!D96),'Test Sample Data'!D96&lt;$B$1,'Test Sample Data'!D96&gt;0),'Test Sample Data'!D96,$B$1),"")</f>
        <v/>
      </c>
      <c r="E97" s="17" t="str">
        <f>IF(SUM('Test Sample Data'!E$3:E$98)&gt;10,IF(AND(ISNUMBER('Test Sample Data'!E96),'Test Sample Data'!E96&lt;$B$1,'Test Sample Data'!E96&gt;0),'Test Sample Data'!E96,$B$1),"")</f>
        <v/>
      </c>
      <c r="F97" s="17" t="str">
        <f>IF(SUM('Test Sample Data'!F$3:F$98)&gt;10,IF(AND(ISNUMBER('Test Sample Data'!F96),'Test Sample Data'!F96&lt;$B$1,'Test Sample Data'!F96&gt;0),'Test Sample Data'!F96,$B$1),"")</f>
        <v/>
      </c>
      <c r="G97" s="17" t="str">
        <f>IF(SUM('Test Sample Data'!G$3:G$98)&gt;10,IF(AND(ISNUMBER('Test Sample Data'!G96),'Test Sample Data'!G96&lt;$B$1,'Test Sample Data'!G96&gt;0),'Test Sample Data'!G96,$B$1),"")</f>
        <v/>
      </c>
      <c r="H97" s="17" t="str">
        <f>IF(SUM('Test Sample Data'!H$3:H$98)&gt;10,IF(AND(ISNUMBER('Test Sample Data'!H96),'Test Sample Data'!H96&lt;$B$1,'Test Sample Data'!H96&gt;0),'Test Sample Data'!H96,$B$1),"")</f>
        <v/>
      </c>
      <c r="I97" s="17" t="str">
        <f>IF(SUM('Test Sample Data'!I$3:I$98)&gt;10,IF(AND(ISNUMBER('Test Sample Data'!I96),'Test Sample Data'!I96&lt;$B$1,'Test Sample Data'!I96&gt;0),'Test Sample Data'!I96,$B$1),"")</f>
        <v/>
      </c>
      <c r="J97" s="17" t="str">
        <f>IF(SUM('Test Sample Data'!J$3:J$98)&gt;10,IF(AND(ISNUMBER('Test Sample Data'!J96),'Test Sample Data'!J96&lt;$B$1,'Test Sample Data'!J96&gt;0),'Test Sample Data'!J96,$B$1),"")</f>
        <v/>
      </c>
      <c r="K97" s="17" t="str">
        <f>IF(SUM('Test Sample Data'!K$3:K$98)&gt;10,IF(AND(ISNUMBER('Test Sample Data'!K96),'Test Sample Data'!K96&lt;$B$1,'Test Sample Data'!K96&gt;0),'Test Sample Data'!K96,$B$1),"")</f>
        <v/>
      </c>
      <c r="L97" s="17" t="str">
        <f>IF(SUM('Test Sample Data'!L$3:L$98)&gt;10,IF(AND(ISNUMBER('Test Sample Data'!L96),'Test Sample Data'!L96&lt;$B$1,'Test Sample Data'!L96&gt;0),'Test Sample Data'!L96,$B$1),"")</f>
        <v/>
      </c>
      <c r="M97" s="17" t="str">
        <f>IF(SUM('Test Sample Data'!M$3:M$98)&gt;10,IF(AND(ISNUMBER('Test Sample Data'!M96),'Test Sample Data'!M96&lt;$B$1,'Test Sample Data'!M96&gt;0),'Test Sample Data'!M96,$B$1),"")</f>
        <v/>
      </c>
      <c r="N97" s="17" t="str">
        <f>'Gene Table'!D96</f>
        <v>RT</v>
      </c>
      <c r="O97" s="16" t="s">
        <v>374</v>
      </c>
      <c r="P97" s="17" t="str">
        <f>IF(SUM('Control Sample Data'!D$3:D$98)&gt;10,IF(AND(ISNUMBER('Control Sample Data'!D96),'Control Sample Data'!D96&lt;$B$1,'Control Sample Data'!D96&gt;0),'Control Sample Data'!D96,$B$1),"")</f>
        <v/>
      </c>
      <c r="Q97" s="17" t="str">
        <f>IF(SUM('Control Sample Data'!E$3:E$98)&gt;10,IF(AND(ISNUMBER('Control Sample Data'!E96),'Control Sample Data'!E96&lt;$B$1,'Control Sample Data'!E96&gt;0),'Control Sample Data'!E96,$B$1),"")</f>
        <v/>
      </c>
      <c r="R97" s="17" t="str">
        <f>IF(SUM('Control Sample Data'!F$3:F$98)&gt;10,IF(AND(ISNUMBER('Control Sample Data'!F96),'Control Sample Data'!F96&lt;$B$1,'Control Sample Data'!F96&gt;0),'Control Sample Data'!F96,$B$1),"")</f>
        <v/>
      </c>
      <c r="S97" s="17" t="str">
        <f>IF(SUM('Control Sample Data'!G$3:G$98)&gt;10,IF(AND(ISNUMBER('Control Sample Data'!G96),'Control Sample Data'!G96&lt;$B$1,'Control Sample Data'!G96&gt;0),'Control Sample Data'!G96,$B$1),"")</f>
        <v/>
      </c>
      <c r="T97" s="17" t="str">
        <f>IF(SUM('Control Sample Data'!H$3:H$98)&gt;10,IF(AND(ISNUMBER('Control Sample Data'!H96),'Control Sample Data'!H96&lt;$B$1,'Control Sample Data'!H96&gt;0),'Control Sample Data'!H96,$B$1),"")</f>
        <v/>
      </c>
      <c r="U97" s="17" t="str">
        <f>IF(SUM('Control Sample Data'!I$3:I$98)&gt;10,IF(AND(ISNUMBER('Control Sample Data'!I96),'Control Sample Data'!I96&lt;$B$1,'Control Sample Data'!I96&gt;0),'Control Sample Data'!I96,$B$1),"")</f>
        <v/>
      </c>
      <c r="V97" s="17" t="str">
        <f>IF(SUM('Control Sample Data'!J$3:J$98)&gt;10,IF(AND(ISNUMBER('Control Sample Data'!J96),'Control Sample Data'!J96&lt;$B$1,'Control Sample Data'!J96&gt;0),'Control Sample Data'!J96,$B$1),"")</f>
        <v/>
      </c>
      <c r="W97" s="17" t="str">
        <f>IF(SUM('Control Sample Data'!K$3:K$98)&gt;10,IF(AND(ISNUMBER('Control Sample Data'!K96),'Control Sample Data'!K96&lt;$B$1,'Control Sample Data'!K96&gt;0),'Control Sample Data'!K96,$B$1),"")</f>
        <v/>
      </c>
      <c r="X97" s="17" t="str">
        <f>IF(SUM('Control Sample Data'!L$3:L$98)&gt;10,IF(AND(ISNUMBER('Control Sample Data'!L96),'Control Sample Data'!L96&lt;$B$1,'Control Sample Data'!L96&gt;0),'Control Sample Data'!L96,$B$1),"")</f>
        <v/>
      </c>
      <c r="Y97" s="17"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8"/>
      <c r="B98" s="16" t="str">
        <f>IF('Gene Table'!D97="","",'Gene Table'!D97)</f>
        <v>PCR</v>
      </c>
      <c r="C98" s="16" t="s">
        <v>375</v>
      </c>
      <c r="D98" s="17" t="str">
        <f>IF(SUM('Test Sample Data'!D$3:D$98)&gt;10,IF(AND(ISNUMBER('Test Sample Data'!D97),'Test Sample Data'!D97&lt;$B$1,'Test Sample Data'!D97&gt;0),'Test Sample Data'!D97,$B$1),"")</f>
        <v/>
      </c>
      <c r="E98" s="17" t="str">
        <f>IF(SUM('Test Sample Data'!E$3:E$98)&gt;10,IF(AND(ISNUMBER('Test Sample Data'!E97),'Test Sample Data'!E97&lt;$B$1,'Test Sample Data'!E97&gt;0),'Test Sample Data'!E97,$B$1),"")</f>
        <v/>
      </c>
      <c r="F98" s="17" t="str">
        <f>IF(SUM('Test Sample Data'!F$3:F$98)&gt;10,IF(AND(ISNUMBER('Test Sample Data'!F97),'Test Sample Data'!F97&lt;$B$1,'Test Sample Data'!F97&gt;0),'Test Sample Data'!F97,$B$1),"")</f>
        <v/>
      </c>
      <c r="G98" s="17" t="str">
        <f>IF(SUM('Test Sample Data'!G$3:G$98)&gt;10,IF(AND(ISNUMBER('Test Sample Data'!G97),'Test Sample Data'!G97&lt;$B$1,'Test Sample Data'!G97&gt;0),'Test Sample Data'!G97,$B$1),"")</f>
        <v/>
      </c>
      <c r="H98" s="17" t="str">
        <f>IF(SUM('Test Sample Data'!H$3:H$98)&gt;10,IF(AND(ISNUMBER('Test Sample Data'!H97),'Test Sample Data'!H97&lt;$B$1,'Test Sample Data'!H97&gt;0),'Test Sample Data'!H97,$B$1),"")</f>
        <v/>
      </c>
      <c r="I98" s="17" t="str">
        <f>IF(SUM('Test Sample Data'!I$3:I$98)&gt;10,IF(AND(ISNUMBER('Test Sample Data'!I97),'Test Sample Data'!I97&lt;$B$1,'Test Sample Data'!I97&gt;0),'Test Sample Data'!I97,$B$1),"")</f>
        <v/>
      </c>
      <c r="J98" s="17" t="str">
        <f>IF(SUM('Test Sample Data'!J$3:J$98)&gt;10,IF(AND(ISNUMBER('Test Sample Data'!J97),'Test Sample Data'!J97&lt;$B$1,'Test Sample Data'!J97&gt;0),'Test Sample Data'!J97,$B$1),"")</f>
        <v/>
      </c>
      <c r="K98" s="17" t="str">
        <f>IF(SUM('Test Sample Data'!K$3:K$98)&gt;10,IF(AND(ISNUMBER('Test Sample Data'!K97),'Test Sample Data'!K97&lt;$B$1,'Test Sample Data'!K97&gt;0),'Test Sample Data'!K97,$B$1),"")</f>
        <v/>
      </c>
      <c r="L98" s="17" t="str">
        <f>IF(SUM('Test Sample Data'!L$3:L$98)&gt;10,IF(AND(ISNUMBER('Test Sample Data'!L97),'Test Sample Data'!L97&lt;$B$1,'Test Sample Data'!L97&gt;0),'Test Sample Data'!L97,$B$1),"")</f>
        <v/>
      </c>
      <c r="M98" s="17" t="str">
        <f>IF(SUM('Test Sample Data'!M$3:M$98)&gt;10,IF(AND(ISNUMBER('Test Sample Data'!M97),'Test Sample Data'!M97&lt;$B$1,'Test Sample Data'!M97&gt;0),'Test Sample Data'!M97,$B$1),"")</f>
        <v/>
      </c>
      <c r="N98" s="17" t="str">
        <f>'Gene Table'!D97</f>
        <v>PCR</v>
      </c>
      <c r="O98" s="16" t="s">
        <v>375</v>
      </c>
      <c r="P98" s="17" t="str">
        <f>IF(SUM('Control Sample Data'!D$3:D$98)&gt;10,IF(AND(ISNUMBER('Control Sample Data'!D97),'Control Sample Data'!D97&lt;$B$1,'Control Sample Data'!D97&gt;0),'Control Sample Data'!D97,$B$1),"")</f>
        <v/>
      </c>
      <c r="Q98" s="17" t="str">
        <f>IF(SUM('Control Sample Data'!E$3:E$98)&gt;10,IF(AND(ISNUMBER('Control Sample Data'!E97),'Control Sample Data'!E97&lt;$B$1,'Control Sample Data'!E97&gt;0),'Control Sample Data'!E97,$B$1),"")</f>
        <v/>
      </c>
      <c r="R98" s="17" t="str">
        <f>IF(SUM('Control Sample Data'!F$3:F$98)&gt;10,IF(AND(ISNUMBER('Control Sample Data'!F97),'Control Sample Data'!F97&lt;$B$1,'Control Sample Data'!F97&gt;0),'Control Sample Data'!F97,$B$1),"")</f>
        <v/>
      </c>
      <c r="S98" s="17" t="str">
        <f>IF(SUM('Control Sample Data'!G$3:G$98)&gt;10,IF(AND(ISNUMBER('Control Sample Data'!G97),'Control Sample Data'!G97&lt;$B$1,'Control Sample Data'!G97&gt;0),'Control Sample Data'!G97,$B$1),"")</f>
        <v/>
      </c>
      <c r="T98" s="17" t="str">
        <f>IF(SUM('Control Sample Data'!H$3:H$98)&gt;10,IF(AND(ISNUMBER('Control Sample Data'!H97),'Control Sample Data'!H97&lt;$B$1,'Control Sample Data'!H97&gt;0),'Control Sample Data'!H97,$B$1),"")</f>
        <v/>
      </c>
      <c r="U98" s="17" t="str">
        <f>IF(SUM('Control Sample Data'!I$3:I$98)&gt;10,IF(AND(ISNUMBER('Control Sample Data'!I97),'Control Sample Data'!I97&lt;$B$1,'Control Sample Data'!I97&gt;0),'Control Sample Data'!I97,$B$1),"")</f>
        <v/>
      </c>
      <c r="V98" s="17" t="str">
        <f>IF(SUM('Control Sample Data'!J$3:J$98)&gt;10,IF(AND(ISNUMBER('Control Sample Data'!J97),'Control Sample Data'!J97&lt;$B$1,'Control Sample Data'!J97&gt;0),'Control Sample Data'!J97,$B$1),"")</f>
        <v/>
      </c>
      <c r="W98" s="17" t="str">
        <f>IF(SUM('Control Sample Data'!K$3:K$98)&gt;10,IF(AND(ISNUMBER('Control Sample Data'!K97),'Control Sample Data'!K97&lt;$B$1,'Control Sample Data'!K97&gt;0),'Control Sample Data'!K97,$B$1),"")</f>
        <v/>
      </c>
      <c r="X98" s="17" t="str">
        <f>IF(SUM('Control Sample Data'!L$3:L$98)&gt;10,IF(AND(ISNUMBER('Control Sample Data'!L97),'Control Sample Data'!L97&lt;$B$1,'Control Sample Data'!L97&gt;0),'Control Sample Data'!L97,$B$1),"")</f>
        <v/>
      </c>
      <c r="Y98" s="17"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6" t="str">
        <f>IF('Gene Table'!D98="","",'Gene Table'!D98)</f>
        <v>PCR</v>
      </c>
      <c r="C99" s="16" t="s">
        <v>377</v>
      </c>
      <c r="D99" s="17" t="str">
        <f>IF(SUM('Test Sample Data'!D$3:D$98)&gt;10,IF(AND(ISNUMBER('Test Sample Data'!D98),'Test Sample Data'!D98&lt;$B$1,'Test Sample Data'!D98&gt;0),'Test Sample Data'!D98,$B$1),"")</f>
        <v/>
      </c>
      <c r="E99" s="17" t="str">
        <f>IF(SUM('Test Sample Data'!E$3:E$98)&gt;10,IF(AND(ISNUMBER('Test Sample Data'!E98),'Test Sample Data'!E98&lt;$B$1,'Test Sample Data'!E98&gt;0),'Test Sample Data'!E98,$B$1),"")</f>
        <v/>
      </c>
      <c r="F99" s="17" t="str">
        <f>IF(SUM('Test Sample Data'!F$3:F$98)&gt;10,IF(AND(ISNUMBER('Test Sample Data'!F98),'Test Sample Data'!F98&lt;$B$1,'Test Sample Data'!F98&gt;0),'Test Sample Data'!F98,$B$1),"")</f>
        <v/>
      </c>
      <c r="G99" s="17" t="str">
        <f>IF(SUM('Test Sample Data'!G$3:G$98)&gt;10,IF(AND(ISNUMBER('Test Sample Data'!G98),'Test Sample Data'!G98&lt;$B$1,'Test Sample Data'!G98&gt;0),'Test Sample Data'!G98,$B$1),"")</f>
        <v/>
      </c>
      <c r="H99" s="17" t="str">
        <f>IF(SUM('Test Sample Data'!H$3:H$98)&gt;10,IF(AND(ISNUMBER('Test Sample Data'!H98),'Test Sample Data'!H98&lt;$B$1,'Test Sample Data'!H98&gt;0),'Test Sample Data'!H98,$B$1),"")</f>
        <v/>
      </c>
      <c r="I99" s="17" t="str">
        <f>IF(SUM('Test Sample Data'!I$3:I$98)&gt;10,IF(AND(ISNUMBER('Test Sample Data'!I98),'Test Sample Data'!I98&lt;$B$1,'Test Sample Data'!I98&gt;0),'Test Sample Data'!I98,$B$1),"")</f>
        <v/>
      </c>
      <c r="J99" s="17" t="str">
        <f>IF(SUM('Test Sample Data'!J$3:J$98)&gt;10,IF(AND(ISNUMBER('Test Sample Data'!J98),'Test Sample Data'!J98&lt;$B$1,'Test Sample Data'!J98&gt;0),'Test Sample Data'!J98,$B$1),"")</f>
        <v/>
      </c>
      <c r="K99" s="17" t="str">
        <f>IF(SUM('Test Sample Data'!K$3:K$98)&gt;10,IF(AND(ISNUMBER('Test Sample Data'!K98),'Test Sample Data'!K98&lt;$B$1,'Test Sample Data'!K98&gt;0),'Test Sample Data'!K98,$B$1),"")</f>
        <v/>
      </c>
      <c r="L99" s="17" t="str">
        <f>IF(SUM('Test Sample Data'!L$3:L$98)&gt;10,IF(AND(ISNUMBER('Test Sample Data'!L98),'Test Sample Data'!L98&lt;$B$1,'Test Sample Data'!L98&gt;0),'Test Sample Data'!L98,$B$1),"")</f>
        <v/>
      </c>
      <c r="M99" s="17" t="str">
        <f>IF(SUM('Test Sample Data'!M$3:M$98)&gt;10,IF(AND(ISNUMBER('Test Sample Data'!M98),'Test Sample Data'!M98&lt;$B$1,'Test Sample Data'!M98&gt;0),'Test Sample Data'!M98,$B$1),"")</f>
        <v/>
      </c>
      <c r="N99" s="17" t="str">
        <f>'Gene Table'!D98</f>
        <v>PCR</v>
      </c>
      <c r="O99" s="16" t="s">
        <v>377</v>
      </c>
      <c r="P99" s="17" t="str">
        <f>IF(SUM('Control Sample Data'!D$3:D$98)&gt;10,IF(AND(ISNUMBER('Control Sample Data'!D98),'Control Sample Data'!D98&lt;$B$1,'Control Sample Data'!D98&gt;0),'Control Sample Data'!D98,$B$1),"")</f>
        <v/>
      </c>
      <c r="Q99" s="17" t="str">
        <f>IF(SUM('Control Sample Data'!E$3:E$98)&gt;10,IF(AND(ISNUMBER('Control Sample Data'!E98),'Control Sample Data'!E98&lt;$B$1,'Control Sample Data'!E98&gt;0),'Control Sample Data'!E98,$B$1),"")</f>
        <v/>
      </c>
      <c r="R99" s="17" t="str">
        <f>IF(SUM('Control Sample Data'!F$3:F$98)&gt;10,IF(AND(ISNUMBER('Control Sample Data'!F98),'Control Sample Data'!F98&lt;$B$1,'Control Sample Data'!F98&gt;0),'Control Sample Data'!F98,$B$1),"")</f>
        <v/>
      </c>
      <c r="S99" s="17" t="str">
        <f>IF(SUM('Control Sample Data'!G$3:G$98)&gt;10,IF(AND(ISNUMBER('Control Sample Data'!G98),'Control Sample Data'!G98&lt;$B$1,'Control Sample Data'!G98&gt;0),'Control Sample Data'!G98,$B$1),"")</f>
        <v/>
      </c>
      <c r="T99" s="17" t="str">
        <f>IF(SUM('Control Sample Data'!H$3:H$98)&gt;10,IF(AND(ISNUMBER('Control Sample Data'!H98),'Control Sample Data'!H98&lt;$B$1,'Control Sample Data'!H98&gt;0),'Control Sample Data'!H98,$B$1),"")</f>
        <v/>
      </c>
      <c r="U99" s="17" t="str">
        <f>IF(SUM('Control Sample Data'!I$3:I$98)&gt;10,IF(AND(ISNUMBER('Control Sample Data'!I98),'Control Sample Data'!I98&lt;$B$1,'Control Sample Data'!I98&gt;0),'Control Sample Data'!I98,$B$1),"")</f>
        <v/>
      </c>
      <c r="V99" s="17" t="str">
        <f>IF(SUM('Control Sample Data'!J$3:J$98)&gt;10,IF(AND(ISNUMBER('Control Sample Data'!J98),'Control Sample Data'!J98&lt;$B$1,'Control Sample Data'!J98&gt;0),'Control Sample Data'!J98,$B$1),"")</f>
        <v/>
      </c>
      <c r="W99" s="17" t="str">
        <f>IF(SUM('Control Sample Data'!K$3:K$98)&gt;10,IF(AND(ISNUMBER('Control Sample Data'!K98),'Control Sample Data'!K98&lt;$B$1,'Control Sample Data'!K98&gt;0),'Control Sample Data'!K98,$B$1),"")</f>
        <v/>
      </c>
      <c r="X99" s="17" t="str">
        <f>IF(SUM('Control Sample Data'!L$3:L$98)&gt;10,IF(AND(ISNUMBER('Control Sample Data'!L98),'Control Sample Data'!L98&lt;$B$1,'Control Sample Data'!L98&gt;0),'Control Sample Data'!L98,$B$1),"")</f>
        <v/>
      </c>
      <c r="Y99" s="17"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5" t="s">
        <v>378</v>
      </c>
      <c r="B100" s="16" t="str">
        <f>IF('Gene Table'!D99="","",'Gene Table'!D99)</f>
        <v>NM_003010</v>
      </c>
      <c r="C100" s="16" t="s">
        <v>9</v>
      </c>
      <c r="D100" s="17" t="str">
        <f>IF(SUM('Test Sample Data'!D$3:D$98)&gt;10,IF(AND(ISNUMBER('Test Sample Data'!D99),'Test Sample Data'!D99&lt;$B$1,'Test Sample Data'!D99&gt;0),'Test Sample Data'!D99,$B$1),"")</f>
        <v/>
      </c>
      <c r="E100" s="17" t="str">
        <f>IF(SUM('Test Sample Data'!E$3:E$98)&gt;10,IF(AND(ISNUMBER('Test Sample Data'!E99),'Test Sample Data'!E99&lt;$B$1,'Test Sample Data'!E99&gt;0),'Test Sample Data'!E99,$B$1),"")</f>
        <v/>
      </c>
      <c r="F100" s="17" t="str">
        <f>IF(SUM('Test Sample Data'!F$3:F$98)&gt;10,IF(AND(ISNUMBER('Test Sample Data'!F99),'Test Sample Data'!F99&lt;$B$1,'Test Sample Data'!F99&gt;0),'Test Sample Data'!F99,$B$1),"")</f>
        <v/>
      </c>
      <c r="G100" s="17" t="str">
        <f>IF(SUM('Test Sample Data'!G$3:G$98)&gt;10,IF(AND(ISNUMBER('Test Sample Data'!G99),'Test Sample Data'!G99&lt;$B$1,'Test Sample Data'!G99&gt;0),'Test Sample Data'!G99,$B$1),"")</f>
        <v/>
      </c>
      <c r="H100" s="17" t="str">
        <f>IF(SUM('Test Sample Data'!H$3:H$98)&gt;10,IF(AND(ISNUMBER('Test Sample Data'!H99),'Test Sample Data'!H99&lt;$B$1,'Test Sample Data'!H99&gt;0),'Test Sample Data'!H99,$B$1),"")</f>
        <v/>
      </c>
      <c r="I100" s="17" t="str">
        <f>IF(SUM('Test Sample Data'!I$3:I$98)&gt;10,IF(AND(ISNUMBER('Test Sample Data'!I99),'Test Sample Data'!I99&lt;$B$1,'Test Sample Data'!I99&gt;0),'Test Sample Data'!I99,$B$1),"")</f>
        <v/>
      </c>
      <c r="J100" s="17" t="str">
        <f>IF(SUM('Test Sample Data'!J$3:J$98)&gt;10,IF(AND(ISNUMBER('Test Sample Data'!J99),'Test Sample Data'!J99&lt;$B$1,'Test Sample Data'!J99&gt;0),'Test Sample Data'!J99,$B$1),"")</f>
        <v/>
      </c>
      <c r="K100" s="17" t="str">
        <f>IF(SUM('Test Sample Data'!K$3:K$98)&gt;10,IF(AND(ISNUMBER('Test Sample Data'!K99),'Test Sample Data'!K99&lt;$B$1,'Test Sample Data'!K99&gt;0),'Test Sample Data'!K99,$B$1),"")</f>
        <v/>
      </c>
      <c r="L100" s="17" t="str">
        <f>IF(SUM('Test Sample Data'!L$3:L$98)&gt;10,IF(AND(ISNUMBER('Test Sample Data'!L99),'Test Sample Data'!L99&lt;$B$1,'Test Sample Data'!L99&gt;0),'Test Sample Data'!L99,$B$1),"")</f>
        <v/>
      </c>
      <c r="M100" s="17" t="str">
        <f>IF(SUM('Test Sample Data'!M$3:M$98)&gt;10,IF(AND(ISNUMBER('Test Sample Data'!M99),'Test Sample Data'!M99&lt;$B$1,'Test Sample Data'!M99&gt;0),'Test Sample Data'!M99,$B$1),"")</f>
        <v/>
      </c>
      <c r="N100" s="17" t="str">
        <f>'Gene Table'!D99</f>
        <v>NM_003010</v>
      </c>
      <c r="O100" s="16" t="s">
        <v>9</v>
      </c>
      <c r="P100" s="17" t="str">
        <f>IF(SUM('Control Sample Data'!D$3:D$98)&gt;10,IF(AND(ISNUMBER('Control Sample Data'!D99),'Control Sample Data'!D99&lt;$B$1,'Control Sample Data'!D99&gt;0),'Control Sample Data'!D99,$B$1),"")</f>
        <v/>
      </c>
      <c r="Q100" s="17" t="str">
        <f>IF(SUM('Control Sample Data'!E$3:E$98)&gt;10,IF(AND(ISNUMBER('Control Sample Data'!E99),'Control Sample Data'!E99&lt;$B$1,'Control Sample Data'!E99&gt;0),'Control Sample Data'!E99,$B$1),"")</f>
        <v/>
      </c>
      <c r="R100" s="17" t="str">
        <f>IF(SUM('Control Sample Data'!F$3:F$98)&gt;10,IF(AND(ISNUMBER('Control Sample Data'!F99),'Control Sample Data'!F99&lt;$B$1,'Control Sample Data'!F99&gt;0),'Control Sample Data'!F99,$B$1),"")</f>
        <v/>
      </c>
      <c r="S100" s="17" t="str">
        <f>IF(SUM('Control Sample Data'!G$3:G$98)&gt;10,IF(AND(ISNUMBER('Control Sample Data'!G99),'Control Sample Data'!G99&lt;$B$1,'Control Sample Data'!G99&gt;0),'Control Sample Data'!G99,$B$1),"")</f>
        <v/>
      </c>
      <c r="T100" s="17" t="str">
        <f>IF(SUM('Control Sample Data'!H$3:H$98)&gt;10,IF(AND(ISNUMBER('Control Sample Data'!H99),'Control Sample Data'!H99&lt;$B$1,'Control Sample Data'!H99&gt;0),'Control Sample Data'!H99,$B$1),"")</f>
        <v/>
      </c>
      <c r="U100" s="17" t="str">
        <f>IF(SUM('Control Sample Data'!I$3:I$98)&gt;10,IF(AND(ISNUMBER('Control Sample Data'!I99),'Control Sample Data'!I99&lt;$B$1,'Control Sample Data'!I99&gt;0),'Control Sample Data'!I99,$B$1),"")</f>
        <v/>
      </c>
      <c r="V100" s="17" t="str">
        <f>IF(SUM('Control Sample Data'!J$3:J$98)&gt;10,IF(AND(ISNUMBER('Control Sample Data'!J99),'Control Sample Data'!J99&lt;$B$1,'Control Sample Data'!J99&gt;0),'Control Sample Data'!J99,$B$1),"")</f>
        <v/>
      </c>
      <c r="W100" s="17" t="str">
        <f>IF(SUM('Control Sample Data'!K$3:K$98)&gt;10,IF(AND(ISNUMBER('Control Sample Data'!K99),'Control Sample Data'!K99&lt;$B$1,'Control Sample Data'!K99&gt;0),'Control Sample Data'!K99,$B$1),"")</f>
        <v/>
      </c>
      <c r="X100" s="17"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8"/>
      <c r="B101" s="16" t="str">
        <f>IF('Gene Table'!D100="","",'Gene Table'!D100)</f>
        <v>NM_022127</v>
      </c>
      <c r="C101" s="16" t="s">
        <v>13</v>
      </c>
      <c r="D101" s="17" t="str">
        <f>IF(SUM('Test Sample Data'!D$3:D$98)&gt;10,IF(AND(ISNUMBER('Test Sample Data'!D100),'Test Sample Data'!D100&lt;$B$1,'Test Sample Data'!D100&gt;0),'Test Sample Data'!D100,$B$1),"")</f>
        <v/>
      </c>
      <c r="E101" s="17" t="str">
        <f>IF(SUM('Test Sample Data'!E$3:E$98)&gt;10,IF(AND(ISNUMBER('Test Sample Data'!E100),'Test Sample Data'!E100&lt;$B$1,'Test Sample Data'!E100&gt;0),'Test Sample Data'!E100,$B$1),"")</f>
        <v/>
      </c>
      <c r="F101" s="17" t="str">
        <f>IF(SUM('Test Sample Data'!F$3:F$98)&gt;10,IF(AND(ISNUMBER('Test Sample Data'!F100),'Test Sample Data'!F100&lt;$B$1,'Test Sample Data'!F100&gt;0),'Test Sample Data'!F100,$B$1),"")</f>
        <v/>
      </c>
      <c r="G101" s="17" t="str">
        <f>IF(SUM('Test Sample Data'!G$3:G$98)&gt;10,IF(AND(ISNUMBER('Test Sample Data'!G100),'Test Sample Data'!G100&lt;$B$1,'Test Sample Data'!G100&gt;0),'Test Sample Data'!G100,$B$1),"")</f>
        <v/>
      </c>
      <c r="H101" s="17" t="str">
        <f>IF(SUM('Test Sample Data'!H$3:H$98)&gt;10,IF(AND(ISNUMBER('Test Sample Data'!H100),'Test Sample Data'!H100&lt;$B$1,'Test Sample Data'!H100&gt;0),'Test Sample Data'!H100,$B$1),"")</f>
        <v/>
      </c>
      <c r="I101" s="17" t="str">
        <f>IF(SUM('Test Sample Data'!I$3:I$98)&gt;10,IF(AND(ISNUMBER('Test Sample Data'!I100),'Test Sample Data'!I100&lt;$B$1,'Test Sample Data'!I100&gt;0),'Test Sample Data'!I100,$B$1),"")</f>
        <v/>
      </c>
      <c r="J101" s="17" t="str">
        <f>IF(SUM('Test Sample Data'!J$3:J$98)&gt;10,IF(AND(ISNUMBER('Test Sample Data'!J100),'Test Sample Data'!J100&lt;$B$1,'Test Sample Data'!J100&gt;0),'Test Sample Data'!J100,$B$1),"")</f>
        <v/>
      </c>
      <c r="K101" s="17" t="str">
        <f>IF(SUM('Test Sample Data'!K$3:K$98)&gt;10,IF(AND(ISNUMBER('Test Sample Data'!K100),'Test Sample Data'!K100&lt;$B$1,'Test Sample Data'!K100&gt;0),'Test Sample Data'!K100,$B$1),"")</f>
        <v/>
      </c>
      <c r="L101" s="17" t="str">
        <f>IF(SUM('Test Sample Data'!L$3:L$98)&gt;10,IF(AND(ISNUMBER('Test Sample Data'!L100),'Test Sample Data'!L100&lt;$B$1,'Test Sample Data'!L100&gt;0),'Test Sample Data'!L100,$B$1),"")</f>
        <v/>
      </c>
      <c r="M101" s="17" t="str">
        <f>IF(SUM('Test Sample Data'!M$3:M$98)&gt;10,IF(AND(ISNUMBER('Test Sample Data'!M100),'Test Sample Data'!M100&lt;$B$1,'Test Sample Data'!M100&gt;0),'Test Sample Data'!M100,$B$1),"")</f>
        <v/>
      </c>
      <c r="N101" s="17" t="str">
        <f>'Gene Table'!D100</f>
        <v>NM_022127</v>
      </c>
      <c r="O101" s="16" t="s">
        <v>13</v>
      </c>
      <c r="P101" s="17" t="str">
        <f>IF(SUM('Control Sample Data'!D$3:D$98)&gt;10,IF(AND(ISNUMBER('Control Sample Data'!D100),'Control Sample Data'!D100&lt;$B$1,'Control Sample Data'!D100&gt;0),'Control Sample Data'!D100,$B$1),"")</f>
        <v/>
      </c>
      <c r="Q101" s="17" t="str">
        <f>IF(SUM('Control Sample Data'!E$3:E$98)&gt;10,IF(AND(ISNUMBER('Control Sample Data'!E100),'Control Sample Data'!E100&lt;$B$1,'Control Sample Data'!E100&gt;0),'Control Sample Data'!E100,$B$1),"")</f>
        <v/>
      </c>
      <c r="R101" s="17" t="str">
        <f>IF(SUM('Control Sample Data'!F$3:F$98)&gt;10,IF(AND(ISNUMBER('Control Sample Data'!F100),'Control Sample Data'!F100&lt;$B$1,'Control Sample Data'!F100&gt;0),'Control Sample Data'!F100,$B$1),"")</f>
        <v/>
      </c>
      <c r="S101" s="17" t="str">
        <f>IF(SUM('Control Sample Data'!G$3:G$98)&gt;10,IF(AND(ISNUMBER('Control Sample Data'!G100),'Control Sample Data'!G100&lt;$B$1,'Control Sample Data'!G100&gt;0),'Control Sample Data'!G100,$B$1),"")</f>
        <v/>
      </c>
      <c r="T101" s="17" t="str">
        <f>IF(SUM('Control Sample Data'!H$3:H$98)&gt;10,IF(AND(ISNUMBER('Control Sample Data'!H100),'Control Sample Data'!H100&lt;$B$1,'Control Sample Data'!H100&gt;0),'Control Sample Data'!H100,$B$1),"")</f>
        <v/>
      </c>
      <c r="U101" s="17" t="str">
        <f>IF(SUM('Control Sample Data'!I$3:I$98)&gt;10,IF(AND(ISNUMBER('Control Sample Data'!I100),'Control Sample Data'!I100&lt;$B$1,'Control Sample Data'!I100&gt;0),'Control Sample Data'!I100,$B$1),"")</f>
        <v/>
      </c>
      <c r="V101" s="17" t="str">
        <f>IF(SUM('Control Sample Data'!J$3:J$98)&gt;10,IF(AND(ISNUMBER('Control Sample Data'!J100),'Control Sample Data'!J100&lt;$B$1,'Control Sample Data'!J100&gt;0),'Control Sample Data'!J100,$B$1),"")</f>
        <v/>
      </c>
      <c r="W101" s="17" t="str">
        <f>IF(SUM('Control Sample Data'!K$3:K$98)&gt;10,IF(AND(ISNUMBER('Control Sample Data'!K100),'Control Sample Data'!K100&lt;$B$1,'Control Sample Data'!K100&gt;0),'Control Sample Data'!K100,$B$1),"")</f>
        <v/>
      </c>
      <c r="X101" s="17"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8"/>
      <c r="B102" s="16" t="str">
        <f>IF('Gene Table'!D101="","",'Gene Table'!D101)</f>
        <v>NM_000450</v>
      </c>
      <c r="C102" s="16" t="s">
        <v>17</v>
      </c>
      <c r="D102" s="17" t="str">
        <f>IF(SUM('Test Sample Data'!D$3:D$98)&gt;10,IF(AND(ISNUMBER('Test Sample Data'!D101),'Test Sample Data'!D101&lt;$B$1,'Test Sample Data'!D101&gt;0),'Test Sample Data'!D101,$B$1),"")</f>
        <v/>
      </c>
      <c r="E102" s="17" t="str">
        <f>IF(SUM('Test Sample Data'!E$3:E$98)&gt;10,IF(AND(ISNUMBER('Test Sample Data'!E101),'Test Sample Data'!E101&lt;$B$1,'Test Sample Data'!E101&gt;0),'Test Sample Data'!E101,$B$1),"")</f>
        <v/>
      </c>
      <c r="F102" s="17" t="str">
        <f>IF(SUM('Test Sample Data'!F$3:F$98)&gt;10,IF(AND(ISNUMBER('Test Sample Data'!F101),'Test Sample Data'!F101&lt;$B$1,'Test Sample Data'!F101&gt;0),'Test Sample Data'!F101,$B$1),"")</f>
        <v/>
      </c>
      <c r="G102" s="17" t="str">
        <f>IF(SUM('Test Sample Data'!G$3:G$98)&gt;10,IF(AND(ISNUMBER('Test Sample Data'!G101),'Test Sample Data'!G101&lt;$B$1,'Test Sample Data'!G101&gt;0),'Test Sample Data'!G101,$B$1),"")</f>
        <v/>
      </c>
      <c r="H102" s="17" t="str">
        <f>IF(SUM('Test Sample Data'!H$3:H$98)&gt;10,IF(AND(ISNUMBER('Test Sample Data'!H101),'Test Sample Data'!H101&lt;$B$1,'Test Sample Data'!H101&gt;0),'Test Sample Data'!H101,$B$1),"")</f>
        <v/>
      </c>
      <c r="I102" s="17" t="str">
        <f>IF(SUM('Test Sample Data'!I$3:I$98)&gt;10,IF(AND(ISNUMBER('Test Sample Data'!I101),'Test Sample Data'!I101&lt;$B$1,'Test Sample Data'!I101&gt;0),'Test Sample Data'!I101,$B$1),"")</f>
        <v/>
      </c>
      <c r="J102" s="17" t="str">
        <f>IF(SUM('Test Sample Data'!J$3:J$98)&gt;10,IF(AND(ISNUMBER('Test Sample Data'!J101),'Test Sample Data'!J101&lt;$B$1,'Test Sample Data'!J101&gt;0),'Test Sample Data'!J101,$B$1),"")</f>
        <v/>
      </c>
      <c r="K102" s="17" t="str">
        <f>IF(SUM('Test Sample Data'!K$3:K$98)&gt;10,IF(AND(ISNUMBER('Test Sample Data'!K101),'Test Sample Data'!K101&lt;$B$1,'Test Sample Data'!K101&gt;0),'Test Sample Data'!K101,$B$1),"")</f>
        <v/>
      </c>
      <c r="L102" s="17" t="str">
        <f>IF(SUM('Test Sample Data'!L$3:L$98)&gt;10,IF(AND(ISNUMBER('Test Sample Data'!L101),'Test Sample Data'!L101&lt;$B$1,'Test Sample Data'!L101&gt;0),'Test Sample Data'!L101,$B$1),"")</f>
        <v/>
      </c>
      <c r="M102" s="17" t="str">
        <f>IF(SUM('Test Sample Data'!M$3:M$98)&gt;10,IF(AND(ISNUMBER('Test Sample Data'!M101),'Test Sample Data'!M101&lt;$B$1,'Test Sample Data'!M101&gt;0),'Test Sample Data'!M101,$B$1),"")</f>
        <v/>
      </c>
      <c r="N102" s="17" t="str">
        <f>'Gene Table'!D101</f>
        <v>NM_000450</v>
      </c>
      <c r="O102" s="16" t="s">
        <v>17</v>
      </c>
      <c r="P102" s="17" t="str">
        <f>IF(SUM('Control Sample Data'!D$3:D$98)&gt;10,IF(AND(ISNUMBER('Control Sample Data'!D101),'Control Sample Data'!D101&lt;$B$1,'Control Sample Data'!D101&gt;0),'Control Sample Data'!D101,$B$1),"")</f>
        <v/>
      </c>
      <c r="Q102" s="17" t="str">
        <f>IF(SUM('Control Sample Data'!E$3:E$98)&gt;10,IF(AND(ISNUMBER('Control Sample Data'!E101),'Control Sample Data'!E101&lt;$B$1,'Control Sample Data'!E101&gt;0),'Control Sample Data'!E101,$B$1),"")</f>
        <v/>
      </c>
      <c r="R102" s="17" t="str">
        <f>IF(SUM('Control Sample Data'!F$3:F$98)&gt;10,IF(AND(ISNUMBER('Control Sample Data'!F101),'Control Sample Data'!F101&lt;$B$1,'Control Sample Data'!F101&gt;0),'Control Sample Data'!F101,$B$1),"")</f>
        <v/>
      </c>
      <c r="S102" s="17" t="str">
        <f>IF(SUM('Control Sample Data'!G$3:G$98)&gt;10,IF(AND(ISNUMBER('Control Sample Data'!G101),'Control Sample Data'!G101&lt;$B$1,'Control Sample Data'!G101&gt;0),'Control Sample Data'!G101,$B$1),"")</f>
        <v/>
      </c>
      <c r="T102" s="17" t="str">
        <f>IF(SUM('Control Sample Data'!H$3:H$98)&gt;10,IF(AND(ISNUMBER('Control Sample Data'!H101),'Control Sample Data'!H101&lt;$B$1,'Control Sample Data'!H101&gt;0),'Control Sample Data'!H101,$B$1),"")</f>
        <v/>
      </c>
      <c r="U102" s="17" t="str">
        <f>IF(SUM('Control Sample Data'!I$3:I$98)&gt;10,IF(AND(ISNUMBER('Control Sample Data'!I101),'Control Sample Data'!I101&lt;$B$1,'Control Sample Data'!I101&gt;0),'Control Sample Data'!I101,$B$1),"")</f>
        <v/>
      </c>
      <c r="V102" s="17" t="str">
        <f>IF(SUM('Control Sample Data'!J$3:J$98)&gt;10,IF(AND(ISNUMBER('Control Sample Data'!J101),'Control Sample Data'!J101&lt;$B$1,'Control Sample Data'!J101&gt;0),'Control Sample Data'!J101,$B$1),"")</f>
        <v/>
      </c>
      <c r="W102" s="17" t="str">
        <f>IF(SUM('Control Sample Data'!K$3:K$98)&gt;10,IF(AND(ISNUMBER('Control Sample Data'!K101),'Control Sample Data'!K101&lt;$B$1,'Control Sample Data'!K101&gt;0),'Control Sample Data'!K101,$B$1),"")</f>
        <v/>
      </c>
      <c r="X102" s="17"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8"/>
      <c r="B103" s="16" t="str">
        <f>IF('Gene Table'!D102="","",'Gene Table'!D102)</f>
        <v>NM_001003398</v>
      </c>
      <c r="C103" s="16" t="s">
        <v>21</v>
      </c>
      <c r="D103" s="17" t="str">
        <f>IF(SUM('Test Sample Data'!D$3:D$98)&gt;10,IF(AND(ISNUMBER('Test Sample Data'!D102),'Test Sample Data'!D102&lt;$B$1,'Test Sample Data'!D102&gt;0),'Test Sample Data'!D102,$B$1),"")</f>
        <v/>
      </c>
      <c r="E103" s="17" t="str">
        <f>IF(SUM('Test Sample Data'!E$3:E$98)&gt;10,IF(AND(ISNUMBER('Test Sample Data'!E102),'Test Sample Data'!E102&lt;$B$1,'Test Sample Data'!E102&gt;0),'Test Sample Data'!E102,$B$1),"")</f>
        <v/>
      </c>
      <c r="F103" s="17" t="str">
        <f>IF(SUM('Test Sample Data'!F$3:F$98)&gt;10,IF(AND(ISNUMBER('Test Sample Data'!F102),'Test Sample Data'!F102&lt;$B$1,'Test Sample Data'!F102&gt;0),'Test Sample Data'!F102,$B$1),"")</f>
        <v/>
      </c>
      <c r="G103" s="17" t="str">
        <f>IF(SUM('Test Sample Data'!G$3:G$98)&gt;10,IF(AND(ISNUMBER('Test Sample Data'!G102),'Test Sample Data'!G102&lt;$B$1,'Test Sample Data'!G102&gt;0),'Test Sample Data'!G102,$B$1),"")</f>
        <v/>
      </c>
      <c r="H103" s="17" t="str">
        <f>IF(SUM('Test Sample Data'!H$3:H$98)&gt;10,IF(AND(ISNUMBER('Test Sample Data'!H102),'Test Sample Data'!H102&lt;$B$1,'Test Sample Data'!H102&gt;0),'Test Sample Data'!H102,$B$1),"")</f>
        <v/>
      </c>
      <c r="I103" s="17" t="str">
        <f>IF(SUM('Test Sample Data'!I$3:I$98)&gt;10,IF(AND(ISNUMBER('Test Sample Data'!I102),'Test Sample Data'!I102&lt;$B$1,'Test Sample Data'!I102&gt;0),'Test Sample Data'!I102,$B$1),"")</f>
        <v/>
      </c>
      <c r="J103" s="17" t="str">
        <f>IF(SUM('Test Sample Data'!J$3:J$98)&gt;10,IF(AND(ISNUMBER('Test Sample Data'!J102),'Test Sample Data'!J102&lt;$B$1,'Test Sample Data'!J102&gt;0),'Test Sample Data'!J102,$B$1),"")</f>
        <v/>
      </c>
      <c r="K103" s="17" t="str">
        <f>IF(SUM('Test Sample Data'!K$3:K$98)&gt;10,IF(AND(ISNUMBER('Test Sample Data'!K102),'Test Sample Data'!K102&lt;$B$1,'Test Sample Data'!K102&gt;0),'Test Sample Data'!K102,$B$1),"")</f>
        <v/>
      </c>
      <c r="L103" s="17" t="str">
        <f>IF(SUM('Test Sample Data'!L$3:L$98)&gt;10,IF(AND(ISNUMBER('Test Sample Data'!L102),'Test Sample Data'!L102&lt;$B$1,'Test Sample Data'!L102&gt;0),'Test Sample Data'!L102,$B$1),"")</f>
        <v/>
      </c>
      <c r="M103" s="17" t="str">
        <f>IF(SUM('Test Sample Data'!M$3:M$98)&gt;10,IF(AND(ISNUMBER('Test Sample Data'!M102),'Test Sample Data'!M102&lt;$B$1,'Test Sample Data'!M102&gt;0),'Test Sample Data'!M102,$B$1),"")</f>
        <v/>
      </c>
      <c r="N103" s="17" t="str">
        <f>'Gene Table'!D102</f>
        <v>NM_001003398</v>
      </c>
      <c r="O103" s="16" t="s">
        <v>21</v>
      </c>
      <c r="P103" s="17" t="str">
        <f>IF(SUM('Control Sample Data'!D$3:D$98)&gt;10,IF(AND(ISNUMBER('Control Sample Data'!D102),'Control Sample Data'!D102&lt;$B$1,'Control Sample Data'!D102&gt;0),'Control Sample Data'!D102,$B$1),"")</f>
        <v/>
      </c>
      <c r="Q103" s="17" t="str">
        <f>IF(SUM('Control Sample Data'!E$3:E$98)&gt;10,IF(AND(ISNUMBER('Control Sample Data'!E102),'Control Sample Data'!E102&lt;$B$1,'Control Sample Data'!E102&gt;0),'Control Sample Data'!E102,$B$1),"")</f>
        <v/>
      </c>
      <c r="R103" s="17" t="str">
        <f>IF(SUM('Control Sample Data'!F$3:F$98)&gt;10,IF(AND(ISNUMBER('Control Sample Data'!F102),'Control Sample Data'!F102&lt;$B$1,'Control Sample Data'!F102&gt;0),'Control Sample Data'!F102,$B$1),"")</f>
        <v/>
      </c>
      <c r="S103" s="17" t="str">
        <f>IF(SUM('Control Sample Data'!G$3:G$98)&gt;10,IF(AND(ISNUMBER('Control Sample Data'!G102),'Control Sample Data'!G102&lt;$B$1,'Control Sample Data'!G102&gt;0),'Control Sample Data'!G102,$B$1),"")</f>
        <v/>
      </c>
      <c r="T103" s="17" t="str">
        <f>IF(SUM('Control Sample Data'!H$3:H$98)&gt;10,IF(AND(ISNUMBER('Control Sample Data'!H102),'Control Sample Data'!H102&lt;$B$1,'Control Sample Data'!H102&gt;0),'Control Sample Data'!H102,$B$1),"")</f>
        <v/>
      </c>
      <c r="U103" s="17" t="str">
        <f>IF(SUM('Control Sample Data'!I$3:I$98)&gt;10,IF(AND(ISNUMBER('Control Sample Data'!I102),'Control Sample Data'!I102&lt;$B$1,'Control Sample Data'!I102&gt;0),'Control Sample Data'!I102,$B$1),"")</f>
        <v/>
      </c>
      <c r="V103" s="17" t="str">
        <f>IF(SUM('Control Sample Data'!J$3:J$98)&gt;10,IF(AND(ISNUMBER('Control Sample Data'!J102),'Control Sample Data'!J102&lt;$B$1,'Control Sample Data'!J102&gt;0),'Control Sample Data'!J102,$B$1),"")</f>
        <v/>
      </c>
      <c r="W103" s="17" t="str">
        <f>IF(SUM('Control Sample Data'!K$3:K$98)&gt;10,IF(AND(ISNUMBER('Control Sample Data'!K102),'Control Sample Data'!K102&lt;$B$1,'Control Sample Data'!K102&gt;0),'Control Sample Data'!K102,$B$1),"")</f>
        <v/>
      </c>
      <c r="X103" s="17"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8"/>
      <c r="B104" s="16" t="str">
        <f>IF('Gene Table'!D103="","",'Gene Table'!D103)</f>
        <v>NM_002985</v>
      </c>
      <c r="C104" s="16" t="s">
        <v>25</v>
      </c>
      <c r="D104" s="17" t="str">
        <f>IF(SUM('Test Sample Data'!D$3:D$98)&gt;10,IF(AND(ISNUMBER('Test Sample Data'!D103),'Test Sample Data'!D103&lt;$B$1,'Test Sample Data'!D103&gt;0),'Test Sample Data'!D103,$B$1),"")</f>
        <v/>
      </c>
      <c r="E104" s="17" t="str">
        <f>IF(SUM('Test Sample Data'!E$3:E$98)&gt;10,IF(AND(ISNUMBER('Test Sample Data'!E103),'Test Sample Data'!E103&lt;$B$1,'Test Sample Data'!E103&gt;0),'Test Sample Data'!E103,$B$1),"")</f>
        <v/>
      </c>
      <c r="F104" s="17" t="str">
        <f>IF(SUM('Test Sample Data'!F$3:F$98)&gt;10,IF(AND(ISNUMBER('Test Sample Data'!F103),'Test Sample Data'!F103&lt;$B$1,'Test Sample Data'!F103&gt;0),'Test Sample Data'!F103,$B$1),"")</f>
        <v/>
      </c>
      <c r="G104" s="17" t="str">
        <f>IF(SUM('Test Sample Data'!G$3:G$98)&gt;10,IF(AND(ISNUMBER('Test Sample Data'!G103),'Test Sample Data'!G103&lt;$B$1,'Test Sample Data'!G103&gt;0),'Test Sample Data'!G103,$B$1),"")</f>
        <v/>
      </c>
      <c r="H104" s="17" t="str">
        <f>IF(SUM('Test Sample Data'!H$3:H$98)&gt;10,IF(AND(ISNUMBER('Test Sample Data'!H103),'Test Sample Data'!H103&lt;$B$1,'Test Sample Data'!H103&gt;0),'Test Sample Data'!H103,$B$1),"")</f>
        <v/>
      </c>
      <c r="I104" s="17" t="str">
        <f>IF(SUM('Test Sample Data'!I$3:I$98)&gt;10,IF(AND(ISNUMBER('Test Sample Data'!I103),'Test Sample Data'!I103&lt;$B$1,'Test Sample Data'!I103&gt;0),'Test Sample Data'!I103,$B$1),"")</f>
        <v/>
      </c>
      <c r="J104" s="17" t="str">
        <f>IF(SUM('Test Sample Data'!J$3:J$98)&gt;10,IF(AND(ISNUMBER('Test Sample Data'!J103),'Test Sample Data'!J103&lt;$B$1,'Test Sample Data'!J103&gt;0),'Test Sample Data'!J103,$B$1),"")</f>
        <v/>
      </c>
      <c r="K104" s="17" t="str">
        <f>IF(SUM('Test Sample Data'!K$3:K$98)&gt;10,IF(AND(ISNUMBER('Test Sample Data'!K103),'Test Sample Data'!K103&lt;$B$1,'Test Sample Data'!K103&gt;0),'Test Sample Data'!K103,$B$1),"")</f>
        <v/>
      </c>
      <c r="L104" s="17" t="str">
        <f>IF(SUM('Test Sample Data'!L$3:L$98)&gt;10,IF(AND(ISNUMBER('Test Sample Data'!L103),'Test Sample Data'!L103&lt;$B$1,'Test Sample Data'!L103&gt;0),'Test Sample Data'!L103,$B$1),"")</f>
        <v/>
      </c>
      <c r="M104" s="17" t="str">
        <f>IF(SUM('Test Sample Data'!M$3:M$98)&gt;10,IF(AND(ISNUMBER('Test Sample Data'!M103),'Test Sample Data'!M103&lt;$B$1,'Test Sample Data'!M103&gt;0),'Test Sample Data'!M103,$B$1),"")</f>
        <v/>
      </c>
      <c r="N104" s="17" t="str">
        <f>'Gene Table'!D103</f>
        <v>NM_002985</v>
      </c>
      <c r="O104" s="16" t="s">
        <v>25</v>
      </c>
      <c r="P104" s="17" t="str">
        <f>IF(SUM('Control Sample Data'!D$3:D$98)&gt;10,IF(AND(ISNUMBER('Control Sample Data'!D103),'Control Sample Data'!D103&lt;$B$1,'Control Sample Data'!D103&gt;0),'Control Sample Data'!D103,$B$1),"")</f>
        <v/>
      </c>
      <c r="Q104" s="17" t="str">
        <f>IF(SUM('Control Sample Data'!E$3:E$98)&gt;10,IF(AND(ISNUMBER('Control Sample Data'!E103),'Control Sample Data'!E103&lt;$B$1,'Control Sample Data'!E103&gt;0),'Control Sample Data'!E103,$B$1),"")</f>
        <v/>
      </c>
      <c r="R104" s="17" t="str">
        <f>IF(SUM('Control Sample Data'!F$3:F$98)&gt;10,IF(AND(ISNUMBER('Control Sample Data'!F103),'Control Sample Data'!F103&lt;$B$1,'Control Sample Data'!F103&gt;0),'Control Sample Data'!F103,$B$1),"")</f>
        <v/>
      </c>
      <c r="S104" s="17" t="str">
        <f>IF(SUM('Control Sample Data'!G$3:G$98)&gt;10,IF(AND(ISNUMBER('Control Sample Data'!G103),'Control Sample Data'!G103&lt;$B$1,'Control Sample Data'!G103&gt;0),'Control Sample Data'!G103,$B$1),"")</f>
        <v/>
      </c>
      <c r="T104" s="17" t="str">
        <f>IF(SUM('Control Sample Data'!H$3:H$98)&gt;10,IF(AND(ISNUMBER('Control Sample Data'!H103),'Control Sample Data'!H103&lt;$B$1,'Control Sample Data'!H103&gt;0),'Control Sample Data'!H103,$B$1),"")</f>
        <v/>
      </c>
      <c r="U104" s="17" t="str">
        <f>IF(SUM('Control Sample Data'!I$3:I$98)&gt;10,IF(AND(ISNUMBER('Control Sample Data'!I103),'Control Sample Data'!I103&lt;$B$1,'Control Sample Data'!I103&gt;0),'Control Sample Data'!I103,$B$1),"")</f>
        <v/>
      </c>
      <c r="V104" s="17" t="str">
        <f>IF(SUM('Control Sample Data'!J$3:J$98)&gt;10,IF(AND(ISNUMBER('Control Sample Data'!J103),'Control Sample Data'!J103&lt;$B$1,'Control Sample Data'!J103&gt;0),'Control Sample Data'!J103,$B$1),"")</f>
        <v/>
      </c>
      <c r="W104" s="17" t="str">
        <f>IF(SUM('Control Sample Data'!K$3:K$98)&gt;10,IF(AND(ISNUMBER('Control Sample Data'!K103),'Control Sample Data'!K103&lt;$B$1,'Control Sample Data'!K103&gt;0),'Control Sample Data'!K103,$B$1),"")</f>
        <v/>
      </c>
      <c r="X104" s="17"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8"/>
      <c r="B105" s="16" t="str">
        <f>IF('Gene Table'!D104="","",'Gene Table'!D104)</f>
        <v>NM_021133</v>
      </c>
      <c r="C105" s="16" t="s">
        <v>29</v>
      </c>
      <c r="D105" s="17" t="str">
        <f>IF(SUM('Test Sample Data'!D$3:D$98)&gt;10,IF(AND(ISNUMBER('Test Sample Data'!D104),'Test Sample Data'!D104&lt;$B$1,'Test Sample Data'!D104&gt;0),'Test Sample Data'!D104,$B$1),"")</f>
        <v/>
      </c>
      <c r="E105" s="17" t="str">
        <f>IF(SUM('Test Sample Data'!E$3:E$98)&gt;10,IF(AND(ISNUMBER('Test Sample Data'!E104),'Test Sample Data'!E104&lt;$B$1,'Test Sample Data'!E104&gt;0),'Test Sample Data'!E104,$B$1),"")</f>
        <v/>
      </c>
      <c r="F105" s="17" t="str">
        <f>IF(SUM('Test Sample Data'!F$3:F$98)&gt;10,IF(AND(ISNUMBER('Test Sample Data'!F104),'Test Sample Data'!F104&lt;$B$1,'Test Sample Data'!F104&gt;0),'Test Sample Data'!F104,$B$1),"")</f>
        <v/>
      </c>
      <c r="G105" s="17" t="str">
        <f>IF(SUM('Test Sample Data'!G$3:G$98)&gt;10,IF(AND(ISNUMBER('Test Sample Data'!G104),'Test Sample Data'!G104&lt;$B$1,'Test Sample Data'!G104&gt;0),'Test Sample Data'!G104,$B$1),"")</f>
        <v/>
      </c>
      <c r="H105" s="17" t="str">
        <f>IF(SUM('Test Sample Data'!H$3:H$98)&gt;10,IF(AND(ISNUMBER('Test Sample Data'!H104),'Test Sample Data'!H104&lt;$B$1,'Test Sample Data'!H104&gt;0),'Test Sample Data'!H104,$B$1),"")</f>
        <v/>
      </c>
      <c r="I105" s="17" t="str">
        <f>IF(SUM('Test Sample Data'!I$3:I$98)&gt;10,IF(AND(ISNUMBER('Test Sample Data'!I104),'Test Sample Data'!I104&lt;$B$1,'Test Sample Data'!I104&gt;0),'Test Sample Data'!I104,$B$1),"")</f>
        <v/>
      </c>
      <c r="J105" s="17" t="str">
        <f>IF(SUM('Test Sample Data'!J$3:J$98)&gt;10,IF(AND(ISNUMBER('Test Sample Data'!J104),'Test Sample Data'!J104&lt;$B$1,'Test Sample Data'!J104&gt;0),'Test Sample Data'!J104,$B$1),"")</f>
        <v/>
      </c>
      <c r="K105" s="17" t="str">
        <f>IF(SUM('Test Sample Data'!K$3:K$98)&gt;10,IF(AND(ISNUMBER('Test Sample Data'!K104),'Test Sample Data'!K104&lt;$B$1,'Test Sample Data'!K104&gt;0),'Test Sample Data'!K104,$B$1),"")</f>
        <v/>
      </c>
      <c r="L105" s="17" t="str">
        <f>IF(SUM('Test Sample Data'!L$3:L$98)&gt;10,IF(AND(ISNUMBER('Test Sample Data'!L104),'Test Sample Data'!L104&lt;$B$1,'Test Sample Data'!L104&gt;0),'Test Sample Data'!L104,$B$1),"")</f>
        <v/>
      </c>
      <c r="M105" s="17" t="str">
        <f>IF(SUM('Test Sample Data'!M$3:M$98)&gt;10,IF(AND(ISNUMBER('Test Sample Data'!M104),'Test Sample Data'!M104&lt;$B$1,'Test Sample Data'!M104&gt;0),'Test Sample Data'!M104,$B$1),"")</f>
        <v/>
      </c>
      <c r="N105" s="17" t="str">
        <f>'Gene Table'!D104</f>
        <v>NM_021133</v>
      </c>
      <c r="O105" s="16" t="s">
        <v>29</v>
      </c>
      <c r="P105" s="17" t="str">
        <f>IF(SUM('Control Sample Data'!D$3:D$98)&gt;10,IF(AND(ISNUMBER('Control Sample Data'!D104),'Control Sample Data'!D104&lt;$B$1,'Control Sample Data'!D104&gt;0),'Control Sample Data'!D104,$B$1),"")</f>
        <v/>
      </c>
      <c r="Q105" s="17" t="str">
        <f>IF(SUM('Control Sample Data'!E$3:E$98)&gt;10,IF(AND(ISNUMBER('Control Sample Data'!E104),'Control Sample Data'!E104&lt;$B$1,'Control Sample Data'!E104&gt;0),'Control Sample Data'!E104,$B$1),"")</f>
        <v/>
      </c>
      <c r="R105" s="17" t="str">
        <f>IF(SUM('Control Sample Data'!F$3:F$98)&gt;10,IF(AND(ISNUMBER('Control Sample Data'!F104),'Control Sample Data'!F104&lt;$B$1,'Control Sample Data'!F104&gt;0),'Control Sample Data'!F104,$B$1),"")</f>
        <v/>
      </c>
      <c r="S105" s="17" t="str">
        <f>IF(SUM('Control Sample Data'!G$3:G$98)&gt;10,IF(AND(ISNUMBER('Control Sample Data'!G104),'Control Sample Data'!G104&lt;$B$1,'Control Sample Data'!G104&gt;0),'Control Sample Data'!G104,$B$1),"")</f>
        <v/>
      </c>
      <c r="T105" s="17" t="str">
        <f>IF(SUM('Control Sample Data'!H$3:H$98)&gt;10,IF(AND(ISNUMBER('Control Sample Data'!H104),'Control Sample Data'!H104&lt;$B$1,'Control Sample Data'!H104&gt;0),'Control Sample Data'!H104,$B$1),"")</f>
        <v/>
      </c>
      <c r="U105" s="17" t="str">
        <f>IF(SUM('Control Sample Data'!I$3:I$98)&gt;10,IF(AND(ISNUMBER('Control Sample Data'!I104),'Control Sample Data'!I104&lt;$B$1,'Control Sample Data'!I104&gt;0),'Control Sample Data'!I104,$B$1),"")</f>
        <v/>
      </c>
      <c r="V105" s="17" t="str">
        <f>IF(SUM('Control Sample Data'!J$3:J$98)&gt;10,IF(AND(ISNUMBER('Control Sample Data'!J104),'Control Sample Data'!J104&lt;$B$1,'Control Sample Data'!J104&gt;0),'Control Sample Data'!J104,$B$1),"")</f>
        <v/>
      </c>
      <c r="W105" s="17" t="str">
        <f>IF(SUM('Control Sample Data'!K$3:K$98)&gt;10,IF(AND(ISNUMBER('Control Sample Data'!K104),'Control Sample Data'!K104&lt;$B$1,'Control Sample Data'!K104&gt;0),'Control Sample Data'!K104,$B$1),"")</f>
        <v/>
      </c>
      <c r="X105" s="17"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8"/>
      <c r="B106" s="16" t="str">
        <f>IF('Gene Table'!D105="","",'Gene Table'!D105)</f>
        <v>NM_002894</v>
      </c>
      <c r="C106" s="16" t="s">
        <v>33</v>
      </c>
      <c r="D106" s="17" t="str">
        <f>IF(SUM('Test Sample Data'!D$3:D$98)&gt;10,IF(AND(ISNUMBER('Test Sample Data'!D105),'Test Sample Data'!D105&lt;$B$1,'Test Sample Data'!D105&gt;0),'Test Sample Data'!D105,$B$1),"")</f>
        <v/>
      </c>
      <c r="E106" s="17" t="str">
        <f>IF(SUM('Test Sample Data'!E$3:E$98)&gt;10,IF(AND(ISNUMBER('Test Sample Data'!E105),'Test Sample Data'!E105&lt;$B$1,'Test Sample Data'!E105&gt;0),'Test Sample Data'!E105,$B$1),"")</f>
        <v/>
      </c>
      <c r="F106" s="17" t="str">
        <f>IF(SUM('Test Sample Data'!F$3:F$98)&gt;10,IF(AND(ISNUMBER('Test Sample Data'!F105),'Test Sample Data'!F105&lt;$B$1,'Test Sample Data'!F105&gt;0),'Test Sample Data'!F105,$B$1),"")</f>
        <v/>
      </c>
      <c r="G106" s="17" t="str">
        <f>IF(SUM('Test Sample Data'!G$3:G$98)&gt;10,IF(AND(ISNUMBER('Test Sample Data'!G105),'Test Sample Data'!G105&lt;$B$1,'Test Sample Data'!G105&gt;0),'Test Sample Data'!G105,$B$1),"")</f>
        <v/>
      </c>
      <c r="H106" s="17" t="str">
        <f>IF(SUM('Test Sample Data'!H$3:H$98)&gt;10,IF(AND(ISNUMBER('Test Sample Data'!H105),'Test Sample Data'!H105&lt;$B$1,'Test Sample Data'!H105&gt;0),'Test Sample Data'!H105,$B$1),"")</f>
        <v/>
      </c>
      <c r="I106" s="17" t="str">
        <f>IF(SUM('Test Sample Data'!I$3:I$98)&gt;10,IF(AND(ISNUMBER('Test Sample Data'!I105),'Test Sample Data'!I105&lt;$B$1,'Test Sample Data'!I105&gt;0),'Test Sample Data'!I105,$B$1),"")</f>
        <v/>
      </c>
      <c r="J106" s="17" t="str">
        <f>IF(SUM('Test Sample Data'!J$3:J$98)&gt;10,IF(AND(ISNUMBER('Test Sample Data'!J105),'Test Sample Data'!J105&lt;$B$1,'Test Sample Data'!J105&gt;0),'Test Sample Data'!J105,$B$1),"")</f>
        <v/>
      </c>
      <c r="K106" s="17" t="str">
        <f>IF(SUM('Test Sample Data'!K$3:K$98)&gt;10,IF(AND(ISNUMBER('Test Sample Data'!K105),'Test Sample Data'!K105&lt;$B$1,'Test Sample Data'!K105&gt;0),'Test Sample Data'!K105,$B$1),"")</f>
        <v/>
      </c>
      <c r="L106" s="17" t="str">
        <f>IF(SUM('Test Sample Data'!L$3:L$98)&gt;10,IF(AND(ISNUMBER('Test Sample Data'!L105),'Test Sample Data'!L105&lt;$B$1,'Test Sample Data'!L105&gt;0),'Test Sample Data'!L105,$B$1),"")</f>
        <v/>
      </c>
      <c r="M106" s="17" t="str">
        <f>IF(SUM('Test Sample Data'!M$3:M$98)&gt;10,IF(AND(ISNUMBER('Test Sample Data'!M105),'Test Sample Data'!M105&lt;$B$1,'Test Sample Data'!M105&gt;0),'Test Sample Data'!M105,$B$1),"")</f>
        <v/>
      </c>
      <c r="N106" s="17" t="str">
        <f>'Gene Table'!D105</f>
        <v>NM_002894</v>
      </c>
      <c r="O106" s="16" t="s">
        <v>33</v>
      </c>
      <c r="P106" s="17" t="str">
        <f>IF(SUM('Control Sample Data'!D$3:D$98)&gt;10,IF(AND(ISNUMBER('Control Sample Data'!D105),'Control Sample Data'!D105&lt;$B$1,'Control Sample Data'!D105&gt;0),'Control Sample Data'!D105,$B$1),"")</f>
        <v/>
      </c>
      <c r="Q106" s="17" t="str">
        <f>IF(SUM('Control Sample Data'!E$3:E$98)&gt;10,IF(AND(ISNUMBER('Control Sample Data'!E105),'Control Sample Data'!E105&lt;$B$1,'Control Sample Data'!E105&gt;0),'Control Sample Data'!E105,$B$1),"")</f>
        <v/>
      </c>
      <c r="R106" s="17" t="str">
        <f>IF(SUM('Control Sample Data'!F$3:F$98)&gt;10,IF(AND(ISNUMBER('Control Sample Data'!F105),'Control Sample Data'!F105&lt;$B$1,'Control Sample Data'!F105&gt;0),'Control Sample Data'!F105,$B$1),"")</f>
        <v/>
      </c>
      <c r="S106" s="17" t="str">
        <f>IF(SUM('Control Sample Data'!G$3:G$98)&gt;10,IF(AND(ISNUMBER('Control Sample Data'!G105),'Control Sample Data'!G105&lt;$B$1,'Control Sample Data'!G105&gt;0),'Control Sample Data'!G105,$B$1),"")</f>
        <v/>
      </c>
      <c r="T106" s="17" t="str">
        <f>IF(SUM('Control Sample Data'!H$3:H$98)&gt;10,IF(AND(ISNUMBER('Control Sample Data'!H105),'Control Sample Data'!H105&lt;$B$1,'Control Sample Data'!H105&gt;0),'Control Sample Data'!H105,$B$1),"")</f>
        <v/>
      </c>
      <c r="U106" s="17" t="str">
        <f>IF(SUM('Control Sample Data'!I$3:I$98)&gt;10,IF(AND(ISNUMBER('Control Sample Data'!I105),'Control Sample Data'!I105&lt;$B$1,'Control Sample Data'!I105&gt;0),'Control Sample Data'!I105,$B$1),"")</f>
        <v/>
      </c>
      <c r="V106" s="17" t="str">
        <f>IF(SUM('Control Sample Data'!J$3:J$98)&gt;10,IF(AND(ISNUMBER('Control Sample Data'!J105),'Control Sample Data'!J105&lt;$B$1,'Control Sample Data'!J105&gt;0),'Control Sample Data'!J105,$B$1),"")</f>
        <v/>
      </c>
      <c r="W106" s="17" t="str">
        <f>IF(SUM('Control Sample Data'!K$3:K$98)&gt;10,IF(AND(ISNUMBER('Control Sample Data'!K105),'Control Sample Data'!K105&lt;$B$1,'Control Sample Data'!K105&gt;0),'Control Sample Data'!K105,$B$1),"")</f>
        <v/>
      </c>
      <c r="X106" s="17"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8"/>
      <c r="B107" s="16" t="str">
        <f>IF('Gene Table'!D106="","",'Gene Table'!D106)</f>
        <v>NM_000321</v>
      </c>
      <c r="C107" s="16" t="s">
        <v>37</v>
      </c>
      <c r="D107" s="17" t="str">
        <f>IF(SUM('Test Sample Data'!D$3:D$98)&gt;10,IF(AND(ISNUMBER('Test Sample Data'!D106),'Test Sample Data'!D106&lt;$B$1,'Test Sample Data'!D106&gt;0),'Test Sample Data'!D106,$B$1),"")</f>
        <v/>
      </c>
      <c r="E107" s="17" t="str">
        <f>IF(SUM('Test Sample Data'!E$3:E$98)&gt;10,IF(AND(ISNUMBER('Test Sample Data'!E106),'Test Sample Data'!E106&lt;$B$1,'Test Sample Data'!E106&gt;0),'Test Sample Data'!E106,$B$1),"")</f>
        <v/>
      </c>
      <c r="F107" s="17" t="str">
        <f>IF(SUM('Test Sample Data'!F$3:F$98)&gt;10,IF(AND(ISNUMBER('Test Sample Data'!F106),'Test Sample Data'!F106&lt;$B$1,'Test Sample Data'!F106&gt;0),'Test Sample Data'!F106,$B$1),"")</f>
        <v/>
      </c>
      <c r="G107" s="17" t="str">
        <f>IF(SUM('Test Sample Data'!G$3:G$98)&gt;10,IF(AND(ISNUMBER('Test Sample Data'!G106),'Test Sample Data'!G106&lt;$B$1,'Test Sample Data'!G106&gt;0),'Test Sample Data'!G106,$B$1),"")</f>
        <v/>
      </c>
      <c r="H107" s="17" t="str">
        <f>IF(SUM('Test Sample Data'!H$3:H$98)&gt;10,IF(AND(ISNUMBER('Test Sample Data'!H106),'Test Sample Data'!H106&lt;$B$1,'Test Sample Data'!H106&gt;0),'Test Sample Data'!H106,$B$1),"")</f>
        <v/>
      </c>
      <c r="I107" s="17" t="str">
        <f>IF(SUM('Test Sample Data'!I$3:I$98)&gt;10,IF(AND(ISNUMBER('Test Sample Data'!I106),'Test Sample Data'!I106&lt;$B$1,'Test Sample Data'!I106&gt;0),'Test Sample Data'!I106,$B$1),"")</f>
        <v/>
      </c>
      <c r="J107" s="17" t="str">
        <f>IF(SUM('Test Sample Data'!J$3:J$98)&gt;10,IF(AND(ISNUMBER('Test Sample Data'!J106),'Test Sample Data'!J106&lt;$B$1,'Test Sample Data'!J106&gt;0),'Test Sample Data'!J106,$B$1),"")</f>
        <v/>
      </c>
      <c r="K107" s="17" t="str">
        <f>IF(SUM('Test Sample Data'!K$3:K$98)&gt;10,IF(AND(ISNUMBER('Test Sample Data'!K106),'Test Sample Data'!K106&lt;$B$1,'Test Sample Data'!K106&gt;0),'Test Sample Data'!K106,$B$1),"")</f>
        <v/>
      </c>
      <c r="L107" s="17" t="str">
        <f>IF(SUM('Test Sample Data'!L$3:L$98)&gt;10,IF(AND(ISNUMBER('Test Sample Data'!L106),'Test Sample Data'!L106&lt;$B$1,'Test Sample Data'!L106&gt;0),'Test Sample Data'!L106,$B$1),"")</f>
        <v/>
      </c>
      <c r="M107" s="17" t="str">
        <f>IF(SUM('Test Sample Data'!M$3:M$98)&gt;10,IF(AND(ISNUMBER('Test Sample Data'!M106),'Test Sample Data'!M106&lt;$B$1,'Test Sample Data'!M106&gt;0),'Test Sample Data'!M106,$B$1),"")</f>
        <v/>
      </c>
      <c r="N107" s="17" t="str">
        <f>'Gene Table'!D106</f>
        <v>NM_000321</v>
      </c>
      <c r="O107" s="16" t="s">
        <v>37</v>
      </c>
      <c r="P107" s="17" t="str">
        <f>IF(SUM('Control Sample Data'!D$3:D$98)&gt;10,IF(AND(ISNUMBER('Control Sample Data'!D106),'Control Sample Data'!D106&lt;$B$1,'Control Sample Data'!D106&gt;0),'Control Sample Data'!D106,$B$1),"")</f>
        <v/>
      </c>
      <c r="Q107" s="17" t="str">
        <f>IF(SUM('Control Sample Data'!E$3:E$98)&gt;10,IF(AND(ISNUMBER('Control Sample Data'!E106),'Control Sample Data'!E106&lt;$B$1,'Control Sample Data'!E106&gt;0),'Control Sample Data'!E106,$B$1),"")</f>
        <v/>
      </c>
      <c r="R107" s="17" t="str">
        <f>IF(SUM('Control Sample Data'!F$3:F$98)&gt;10,IF(AND(ISNUMBER('Control Sample Data'!F106),'Control Sample Data'!F106&lt;$B$1,'Control Sample Data'!F106&gt;0),'Control Sample Data'!F106,$B$1),"")</f>
        <v/>
      </c>
      <c r="S107" s="17" t="str">
        <f>IF(SUM('Control Sample Data'!G$3:G$98)&gt;10,IF(AND(ISNUMBER('Control Sample Data'!G106),'Control Sample Data'!G106&lt;$B$1,'Control Sample Data'!G106&gt;0),'Control Sample Data'!G106,$B$1),"")</f>
        <v/>
      </c>
      <c r="T107" s="17" t="str">
        <f>IF(SUM('Control Sample Data'!H$3:H$98)&gt;10,IF(AND(ISNUMBER('Control Sample Data'!H106),'Control Sample Data'!H106&lt;$B$1,'Control Sample Data'!H106&gt;0),'Control Sample Data'!H106,$B$1),"")</f>
        <v/>
      </c>
      <c r="U107" s="17" t="str">
        <f>IF(SUM('Control Sample Data'!I$3:I$98)&gt;10,IF(AND(ISNUMBER('Control Sample Data'!I106),'Control Sample Data'!I106&lt;$B$1,'Control Sample Data'!I106&gt;0),'Control Sample Data'!I106,$B$1),"")</f>
        <v/>
      </c>
      <c r="V107" s="17" t="str">
        <f>IF(SUM('Control Sample Data'!J$3:J$98)&gt;10,IF(AND(ISNUMBER('Control Sample Data'!J106),'Control Sample Data'!J106&lt;$B$1,'Control Sample Data'!J106&gt;0),'Control Sample Data'!J106,$B$1),"")</f>
        <v/>
      </c>
      <c r="W107" s="17" t="str">
        <f>IF(SUM('Control Sample Data'!K$3:K$98)&gt;10,IF(AND(ISNUMBER('Control Sample Data'!K106),'Control Sample Data'!K106&lt;$B$1,'Control Sample Data'!K106&gt;0),'Control Sample Data'!K106,$B$1),"")</f>
        <v/>
      </c>
      <c r="X107" s="17"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8"/>
      <c r="B108" s="16" t="str">
        <f>IF('Gene Table'!D107="","",'Gene Table'!D107)</f>
        <v>NM_000314</v>
      </c>
      <c r="C108" s="16" t="s">
        <v>41</v>
      </c>
      <c r="D108" s="17" t="str">
        <f>IF(SUM('Test Sample Data'!D$3:D$98)&gt;10,IF(AND(ISNUMBER('Test Sample Data'!D107),'Test Sample Data'!D107&lt;$B$1,'Test Sample Data'!D107&gt;0),'Test Sample Data'!D107,$B$1),"")</f>
        <v/>
      </c>
      <c r="E108" s="17" t="str">
        <f>IF(SUM('Test Sample Data'!E$3:E$98)&gt;10,IF(AND(ISNUMBER('Test Sample Data'!E107),'Test Sample Data'!E107&lt;$B$1,'Test Sample Data'!E107&gt;0),'Test Sample Data'!E107,$B$1),"")</f>
        <v/>
      </c>
      <c r="F108" s="17" t="str">
        <f>IF(SUM('Test Sample Data'!F$3:F$98)&gt;10,IF(AND(ISNUMBER('Test Sample Data'!F107),'Test Sample Data'!F107&lt;$B$1,'Test Sample Data'!F107&gt;0),'Test Sample Data'!F107,$B$1),"")</f>
        <v/>
      </c>
      <c r="G108" s="17" t="str">
        <f>IF(SUM('Test Sample Data'!G$3:G$98)&gt;10,IF(AND(ISNUMBER('Test Sample Data'!G107),'Test Sample Data'!G107&lt;$B$1,'Test Sample Data'!G107&gt;0),'Test Sample Data'!G107,$B$1),"")</f>
        <v/>
      </c>
      <c r="H108" s="17" t="str">
        <f>IF(SUM('Test Sample Data'!H$3:H$98)&gt;10,IF(AND(ISNUMBER('Test Sample Data'!H107),'Test Sample Data'!H107&lt;$B$1,'Test Sample Data'!H107&gt;0),'Test Sample Data'!H107,$B$1),"")</f>
        <v/>
      </c>
      <c r="I108" s="17" t="str">
        <f>IF(SUM('Test Sample Data'!I$3:I$98)&gt;10,IF(AND(ISNUMBER('Test Sample Data'!I107),'Test Sample Data'!I107&lt;$B$1,'Test Sample Data'!I107&gt;0),'Test Sample Data'!I107,$B$1),"")</f>
        <v/>
      </c>
      <c r="J108" s="17" t="str">
        <f>IF(SUM('Test Sample Data'!J$3:J$98)&gt;10,IF(AND(ISNUMBER('Test Sample Data'!J107),'Test Sample Data'!J107&lt;$B$1,'Test Sample Data'!J107&gt;0),'Test Sample Data'!J107,$B$1),"")</f>
        <v/>
      </c>
      <c r="K108" s="17" t="str">
        <f>IF(SUM('Test Sample Data'!K$3:K$98)&gt;10,IF(AND(ISNUMBER('Test Sample Data'!K107),'Test Sample Data'!K107&lt;$B$1,'Test Sample Data'!K107&gt;0),'Test Sample Data'!K107,$B$1),"")</f>
        <v/>
      </c>
      <c r="L108" s="17" t="str">
        <f>IF(SUM('Test Sample Data'!L$3:L$98)&gt;10,IF(AND(ISNUMBER('Test Sample Data'!L107),'Test Sample Data'!L107&lt;$B$1,'Test Sample Data'!L107&gt;0),'Test Sample Data'!L107,$B$1),"")</f>
        <v/>
      </c>
      <c r="M108" s="17" t="str">
        <f>IF(SUM('Test Sample Data'!M$3:M$98)&gt;10,IF(AND(ISNUMBER('Test Sample Data'!M107),'Test Sample Data'!M107&lt;$B$1,'Test Sample Data'!M107&gt;0),'Test Sample Data'!M107,$B$1),"")</f>
        <v/>
      </c>
      <c r="N108" s="17" t="str">
        <f>'Gene Table'!D107</f>
        <v>NM_000314</v>
      </c>
      <c r="O108" s="16" t="s">
        <v>41</v>
      </c>
      <c r="P108" s="17" t="str">
        <f>IF(SUM('Control Sample Data'!D$3:D$98)&gt;10,IF(AND(ISNUMBER('Control Sample Data'!D107),'Control Sample Data'!D107&lt;$B$1,'Control Sample Data'!D107&gt;0),'Control Sample Data'!D107,$B$1),"")</f>
        <v/>
      </c>
      <c r="Q108" s="17" t="str">
        <f>IF(SUM('Control Sample Data'!E$3:E$98)&gt;10,IF(AND(ISNUMBER('Control Sample Data'!E107),'Control Sample Data'!E107&lt;$B$1,'Control Sample Data'!E107&gt;0),'Control Sample Data'!E107,$B$1),"")</f>
        <v/>
      </c>
      <c r="R108" s="17" t="str">
        <f>IF(SUM('Control Sample Data'!F$3:F$98)&gt;10,IF(AND(ISNUMBER('Control Sample Data'!F107),'Control Sample Data'!F107&lt;$B$1,'Control Sample Data'!F107&gt;0),'Control Sample Data'!F107,$B$1),"")</f>
        <v/>
      </c>
      <c r="S108" s="17" t="str">
        <f>IF(SUM('Control Sample Data'!G$3:G$98)&gt;10,IF(AND(ISNUMBER('Control Sample Data'!G107),'Control Sample Data'!G107&lt;$B$1,'Control Sample Data'!G107&gt;0),'Control Sample Data'!G107,$B$1),"")</f>
        <v/>
      </c>
      <c r="T108" s="17" t="str">
        <f>IF(SUM('Control Sample Data'!H$3:H$98)&gt;10,IF(AND(ISNUMBER('Control Sample Data'!H107),'Control Sample Data'!H107&lt;$B$1,'Control Sample Data'!H107&gt;0),'Control Sample Data'!H107,$B$1),"")</f>
        <v/>
      </c>
      <c r="U108" s="17" t="str">
        <f>IF(SUM('Control Sample Data'!I$3:I$98)&gt;10,IF(AND(ISNUMBER('Control Sample Data'!I107),'Control Sample Data'!I107&lt;$B$1,'Control Sample Data'!I107&gt;0),'Control Sample Data'!I107,$B$1),"")</f>
        <v/>
      </c>
      <c r="V108" s="17" t="str">
        <f>IF(SUM('Control Sample Data'!J$3:J$98)&gt;10,IF(AND(ISNUMBER('Control Sample Data'!J107),'Control Sample Data'!J107&lt;$B$1,'Control Sample Data'!J107&gt;0),'Control Sample Data'!J107,$B$1),"")</f>
        <v/>
      </c>
      <c r="W108" s="17" t="str">
        <f>IF(SUM('Control Sample Data'!K$3:K$98)&gt;10,IF(AND(ISNUMBER('Control Sample Data'!K107),'Control Sample Data'!K107&lt;$B$1,'Control Sample Data'!K107&gt;0),'Control Sample Data'!K107,$B$1),"")</f>
        <v/>
      </c>
      <c r="X108" s="17"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8"/>
      <c r="B109" s="16" t="str">
        <f>IF('Gene Table'!D108="","",'Gene Table'!D108)</f>
        <v>NM_000264</v>
      </c>
      <c r="C109" s="16" t="s">
        <v>45</v>
      </c>
      <c r="D109" s="17" t="str">
        <f>IF(SUM('Test Sample Data'!D$3:D$98)&gt;10,IF(AND(ISNUMBER('Test Sample Data'!D108),'Test Sample Data'!D108&lt;$B$1,'Test Sample Data'!D108&gt;0),'Test Sample Data'!D108,$B$1),"")</f>
        <v/>
      </c>
      <c r="E109" s="17" t="str">
        <f>IF(SUM('Test Sample Data'!E$3:E$98)&gt;10,IF(AND(ISNUMBER('Test Sample Data'!E108),'Test Sample Data'!E108&lt;$B$1,'Test Sample Data'!E108&gt;0),'Test Sample Data'!E108,$B$1),"")</f>
        <v/>
      </c>
      <c r="F109" s="17" t="str">
        <f>IF(SUM('Test Sample Data'!F$3:F$98)&gt;10,IF(AND(ISNUMBER('Test Sample Data'!F108),'Test Sample Data'!F108&lt;$B$1,'Test Sample Data'!F108&gt;0),'Test Sample Data'!F108,$B$1),"")</f>
        <v/>
      </c>
      <c r="G109" s="17" t="str">
        <f>IF(SUM('Test Sample Data'!G$3:G$98)&gt;10,IF(AND(ISNUMBER('Test Sample Data'!G108),'Test Sample Data'!G108&lt;$B$1,'Test Sample Data'!G108&gt;0),'Test Sample Data'!G108,$B$1),"")</f>
        <v/>
      </c>
      <c r="H109" s="17" t="str">
        <f>IF(SUM('Test Sample Data'!H$3:H$98)&gt;10,IF(AND(ISNUMBER('Test Sample Data'!H108),'Test Sample Data'!H108&lt;$B$1,'Test Sample Data'!H108&gt;0),'Test Sample Data'!H108,$B$1),"")</f>
        <v/>
      </c>
      <c r="I109" s="17" t="str">
        <f>IF(SUM('Test Sample Data'!I$3:I$98)&gt;10,IF(AND(ISNUMBER('Test Sample Data'!I108),'Test Sample Data'!I108&lt;$B$1,'Test Sample Data'!I108&gt;0),'Test Sample Data'!I108,$B$1),"")</f>
        <v/>
      </c>
      <c r="J109" s="17" t="str">
        <f>IF(SUM('Test Sample Data'!J$3:J$98)&gt;10,IF(AND(ISNUMBER('Test Sample Data'!J108),'Test Sample Data'!J108&lt;$B$1,'Test Sample Data'!J108&gt;0),'Test Sample Data'!J108,$B$1),"")</f>
        <v/>
      </c>
      <c r="K109" s="17" t="str">
        <f>IF(SUM('Test Sample Data'!K$3:K$98)&gt;10,IF(AND(ISNUMBER('Test Sample Data'!K108),'Test Sample Data'!K108&lt;$B$1,'Test Sample Data'!K108&gt;0),'Test Sample Data'!K108,$B$1),"")</f>
        <v/>
      </c>
      <c r="L109" s="17" t="str">
        <f>IF(SUM('Test Sample Data'!L$3:L$98)&gt;10,IF(AND(ISNUMBER('Test Sample Data'!L108),'Test Sample Data'!L108&lt;$B$1,'Test Sample Data'!L108&gt;0),'Test Sample Data'!L108,$B$1),"")</f>
        <v/>
      </c>
      <c r="M109" s="17" t="str">
        <f>IF(SUM('Test Sample Data'!M$3:M$98)&gt;10,IF(AND(ISNUMBER('Test Sample Data'!M108),'Test Sample Data'!M108&lt;$B$1,'Test Sample Data'!M108&gt;0),'Test Sample Data'!M108,$B$1),"")</f>
        <v/>
      </c>
      <c r="N109" s="17" t="str">
        <f>'Gene Table'!D108</f>
        <v>NM_000264</v>
      </c>
      <c r="O109" s="16" t="s">
        <v>45</v>
      </c>
      <c r="P109" s="17" t="str">
        <f>IF(SUM('Control Sample Data'!D$3:D$98)&gt;10,IF(AND(ISNUMBER('Control Sample Data'!D108),'Control Sample Data'!D108&lt;$B$1,'Control Sample Data'!D108&gt;0),'Control Sample Data'!D108,$B$1),"")</f>
        <v/>
      </c>
      <c r="Q109" s="17" t="str">
        <f>IF(SUM('Control Sample Data'!E$3:E$98)&gt;10,IF(AND(ISNUMBER('Control Sample Data'!E108),'Control Sample Data'!E108&lt;$B$1,'Control Sample Data'!E108&gt;0),'Control Sample Data'!E108,$B$1),"")</f>
        <v/>
      </c>
      <c r="R109" s="17" t="str">
        <f>IF(SUM('Control Sample Data'!F$3:F$98)&gt;10,IF(AND(ISNUMBER('Control Sample Data'!F108),'Control Sample Data'!F108&lt;$B$1,'Control Sample Data'!F108&gt;0),'Control Sample Data'!F108,$B$1),"")</f>
        <v/>
      </c>
      <c r="S109" s="17" t="str">
        <f>IF(SUM('Control Sample Data'!G$3:G$98)&gt;10,IF(AND(ISNUMBER('Control Sample Data'!G108),'Control Sample Data'!G108&lt;$B$1,'Control Sample Data'!G108&gt;0),'Control Sample Data'!G108,$B$1),"")</f>
        <v/>
      </c>
      <c r="T109" s="17" t="str">
        <f>IF(SUM('Control Sample Data'!H$3:H$98)&gt;10,IF(AND(ISNUMBER('Control Sample Data'!H108),'Control Sample Data'!H108&lt;$B$1,'Control Sample Data'!H108&gt;0),'Control Sample Data'!H108,$B$1),"")</f>
        <v/>
      </c>
      <c r="U109" s="17" t="str">
        <f>IF(SUM('Control Sample Data'!I$3:I$98)&gt;10,IF(AND(ISNUMBER('Control Sample Data'!I108),'Control Sample Data'!I108&lt;$B$1,'Control Sample Data'!I108&gt;0),'Control Sample Data'!I108,$B$1),"")</f>
        <v/>
      </c>
      <c r="V109" s="17" t="str">
        <f>IF(SUM('Control Sample Data'!J$3:J$98)&gt;10,IF(AND(ISNUMBER('Control Sample Data'!J108),'Control Sample Data'!J108&lt;$B$1,'Control Sample Data'!J108&gt;0),'Control Sample Data'!J108,$B$1),"")</f>
        <v/>
      </c>
      <c r="W109" s="17" t="str">
        <f>IF(SUM('Control Sample Data'!K$3:K$98)&gt;10,IF(AND(ISNUMBER('Control Sample Data'!K108),'Control Sample Data'!K108&lt;$B$1,'Control Sample Data'!K108&gt;0),'Control Sample Data'!K108,$B$1),"")</f>
        <v/>
      </c>
      <c r="X109" s="17"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8"/>
      <c r="B110" s="16" t="str">
        <f>IF('Gene Table'!D109="","",'Gene Table'!D109)</f>
        <v>NM_018315</v>
      </c>
      <c r="C110" s="16" t="s">
        <v>49</v>
      </c>
      <c r="D110" s="17" t="str">
        <f>IF(SUM('Test Sample Data'!D$3:D$98)&gt;10,IF(AND(ISNUMBER('Test Sample Data'!D109),'Test Sample Data'!D109&lt;$B$1,'Test Sample Data'!D109&gt;0),'Test Sample Data'!D109,$B$1),"")</f>
        <v/>
      </c>
      <c r="E110" s="17" t="str">
        <f>IF(SUM('Test Sample Data'!E$3:E$98)&gt;10,IF(AND(ISNUMBER('Test Sample Data'!E109),'Test Sample Data'!E109&lt;$B$1,'Test Sample Data'!E109&gt;0),'Test Sample Data'!E109,$B$1),"")</f>
        <v/>
      </c>
      <c r="F110" s="17" t="str">
        <f>IF(SUM('Test Sample Data'!F$3:F$98)&gt;10,IF(AND(ISNUMBER('Test Sample Data'!F109),'Test Sample Data'!F109&lt;$B$1,'Test Sample Data'!F109&gt;0),'Test Sample Data'!F109,$B$1),"")</f>
        <v/>
      </c>
      <c r="G110" s="17" t="str">
        <f>IF(SUM('Test Sample Data'!G$3:G$98)&gt;10,IF(AND(ISNUMBER('Test Sample Data'!G109),'Test Sample Data'!G109&lt;$B$1,'Test Sample Data'!G109&gt;0),'Test Sample Data'!G109,$B$1),"")</f>
        <v/>
      </c>
      <c r="H110" s="17" t="str">
        <f>IF(SUM('Test Sample Data'!H$3:H$98)&gt;10,IF(AND(ISNUMBER('Test Sample Data'!H109),'Test Sample Data'!H109&lt;$B$1,'Test Sample Data'!H109&gt;0),'Test Sample Data'!H109,$B$1),"")</f>
        <v/>
      </c>
      <c r="I110" s="17" t="str">
        <f>IF(SUM('Test Sample Data'!I$3:I$98)&gt;10,IF(AND(ISNUMBER('Test Sample Data'!I109),'Test Sample Data'!I109&lt;$B$1,'Test Sample Data'!I109&gt;0),'Test Sample Data'!I109,$B$1),"")</f>
        <v/>
      </c>
      <c r="J110" s="17" t="str">
        <f>IF(SUM('Test Sample Data'!J$3:J$98)&gt;10,IF(AND(ISNUMBER('Test Sample Data'!J109),'Test Sample Data'!J109&lt;$B$1,'Test Sample Data'!J109&gt;0),'Test Sample Data'!J109,$B$1),"")</f>
        <v/>
      </c>
      <c r="K110" s="17" t="str">
        <f>IF(SUM('Test Sample Data'!K$3:K$98)&gt;10,IF(AND(ISNUMBER('Test Sample Data'!K109),'Test Sample Data'!K109&lt;$B$1,'Test Sample Data'!K109&gt;0),'Test Sample Data'!K109,$B$1),"")</f>
        <v/>
      </c>
      <c r="L110" s="17" t="str">
        <f>IF(SUM('Test Sample Data'!L$3:L$98)&gt;10,IF(AND(ISNUMBER('Test Sample Data'!L109),'Test Sample Data'!L109&lt;$B$1,'Test Sample Data'!L109&gt;0),'Test Sample Data'!L109,$B$1),"")</f>
        <v/>
      </c>
      <c r="M110" s="17" t="str">
        <f>IF(SUM('Test Sample Data'!M$3:M$98)&gt;10,IF(AND(ISNUMBER('Test Sample Data'!M109),'Test Sample Data'!M109&lt;$B$1,'Test Sample Data'!M109&gt;0),'Test Sample Data'!M109,$B$1),"")</f>
        <v/>
      </c>
      <c r="N110" s="17" t="str">
        <f>'Gene Table'!D109</f>
        <v>NM_018315</v>
      </c>
      <c r="O110" s="16" t="s">
        <v>49</v>
      </c>
      <c r="P110" s="17" t="str">
        <f>IF(SUM('Control Sample Data'!D$3:D$98)&gt;10,IF(AND(ISNUMBER('Control Sample Data'!D109),'Control Sample Data'!D109&lt;$B$1,'Control Sample Data'!D109&gt;0),'Control Sample Data'!D109,$B$1),"")</f>
        <v/>
      </c>
      <c r="Q110" s="17" t="str">
        <f>IF(SUM('Control Sample Data'!E$3:E$98)&gt;10,IF(AND(ISNUMBER('Control Sample Data'!E109),'Control Sample Data'!E109&lt;$B$1,'Control Sample Data'!E109&gt;0),'Control Sample Data'!E109,$B$1),"")</f>
        <v/>
      </c>
      <c r="R110" s="17" t="str">
        <f>IF(SUM('Control Sample Data'!F$3:F$98)&gt;10,IF(AND(ISNUMBER('Control Sample Data'!F109),'Control Sample Data'!F109&lt;$B$1,'Control Sample Data'!F109&gt;0),'Control Sample Data'!F109,$B$1),"")</f>
        <v/>
      </c>
      <c r="S110" s="17" t="str">
        <f>IF(SUM('Control Sample Data'!G$3:G$98)&gt;10,IF(AND(ISNUMBER('Control Sample Data'!G109),'Control Sample Data'!G109&lt;$B$1,'Control Sample Data'!G109&gt;0),'Control Sample Data'!G109,$B$1),"")</f>
        <v/>
      </c>
      <c r="T110" s="17" t="str">
        <f>IF(SUM('Control Sample Data'!H$3:H$98)&gt;10,IF(AND(ISNUMBER('Control Sample Data'!H109),'Control Sample Data'!H109&lt;$B$1,'Control Sample Data'!H109&gt;0),'Control Sample Data'!H109,$B$1),"")</f>
        <v/>
      </c>
      <c r="U110" s="17" t="str">
        <f>IF(SUM('Control Sample Data'!I$3:I$98)&gt;10,IF(AND(ISNUMBER('Control Sample Data'!I109),'Control Sample Data'!I109&lt;$B$1,'Control Sample Data'!I109&gt;0),'Control Sample Data'!I109,$B$1),"")</f>
        <v/>
      </c>
      <c r="V110" s="17" t="str">
        <f>IF(SUM('Control Sample Data'!J$3:J$98)&gt;10,IF(AND(ISNUMBER('Control Sample Data'!J109),'Control Sample Data'!J109&lt;$B$1,'Control Sample Data'!J109&gt;0),'Control Sample Data'!J109,$B$1),"")</f>
        <v/>
      </c>
      <c r="W110" s="17" t="str">
        <f>IF(SUM('Control Sample Data'!K$3:K$98)&gt;10,IF(AND(ISNUMBER('Control Sample Data'!K109),'Control Sample Data'!K109&lt;$B$1,'Control Sample Data'!K109&gt;0),'Control Sample Data'!K109,$B$1),"")</f>
        <v/>
      </c>
      <c r="X110" s="17"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8"/>
      <c r="B111" s="16" t="str">
        <f>IF('Gene Table'!D110="","",'Gene Table'!D110)</f>
        <v>NM_005037</v>
      </c>
      <c r="C111" s="16" t="s">
        <v>53</v>
      </c>
      <c r="D111" s="17" t="str">
        <f>IF(SUM('Test Sample Data'!D$3:D$98)&gt;10,IF(AND(ISNUMBER('Test Sample Data'!D110),'Test Sample Data'!D110&lt;$B$1,'Test Sample Data'!D110&gt;0),'Test Sample Data'!D110,$B$1),"")</f>
        <v/>
      </c>
      <c r="E111" s="17" t="str">
        <f>IF(SUM('Test Sample Data'!E$3:E$98)&gt;10,IF(AND(ISNUMBER('Test Sample Data'!E110),'Test Sample Data'!E110&lt;$B$1,'Test Sample Data'!E110&gt;0),'Test Sample Data'!E110,$B$1),"")</f>
        <v/>
      </c>
      <c r="F111" s="17" t="str">
        <f>IF(SUM('Test Sample Data'!F$3:F$98)&gt;10,IF(AND(ISNUMBER('Test Sample Data'!F110),'Test Sample Data'!F110&lt;$B$1,'Test Sample Data'!F110&gt;0),'Test Sample Data'!F110,$B$1),"")</f>
        <v/>
      </c>
      <c r="G111" s="17" t="str">
        <f>IF(SUM('Test Sample Data'!G$3:G$98)&gt;10,IF(AND(ISNUMBER('Test Sample Data'!G110),'Test Sample Data'!G110&lt;$B$1,'Test Sample Data'!G110&gt;0),'Test Sample Data'!G110,$B$1),"")</f>
        <v/>
      </c>
      <c r="H111" s="17" t="str">
        <f>IF(SUM('Test Sample Data'!H$3:H$98)&gt;10,IF(AND(ISNUMBER('Test Sample Data'!H110),'Test Sample Data'!H110&lt;$B$1,'Test Sample Data'!H110&gt;0),'Test Sample Data'!H110,$B$1),"")</f>
        <v/>
      </c>
      <c r="I111" s="17" t="str">
        <f>IF(SUM('Test Sample Data'!I$3:I$98)&gt;10,IF(AND(ISNUMBER('Test Sample Data'!I110),'Test Sample Data'!I110&lt;$B$1,'Test Sample Data'!I110&gt;0),'Test Sample Data'!I110,$B$1),"")</f>
        <v/>
      </c>
      <c r="J111" s="17" t="str">
        <f>IF(SUM('Test Sample Data'!J$3:J$98)&gt;10,IF(AND(ISNUMBER('Test Sample Data'!J110),'Test Sample Data'!J110&lt;$B$1,'Test Sample Data'!J110&gt;0),'Test Sample Data'!J110,$B$1),"")</f>
        <v/>
      </c>
      <c r="K111" s="17" t="str">
        <f>IF(SUM('Test Sample Data'!K$3:K$98)&gt;10,IF(AND(ISNUMBER('Test Sample Data'!K110),'Test Sample Data'!K110&lt;$B$1,'Test Sample Data'!K110&gt;0),'Test Sample Data'!K110,$B$1),"")</f>
        <v/>
      </c>
      <c r="L111" s="17" t="str">
        <f>IF(SUM('Test Sample Data'!L$3:L$98)&gt;10,IF(AND(ISNUMBER('Test Sample Data'!L110),'Test Sample Data'!L110&lt;$B$1,'Test Sample Data'!L110&gt;0),'Test Sample Data'!L110,$B$1),"")</f>
        <v/>
      </c>
      <c r="M111" s="17" t="str">
        <f>IF(SUM('Test Sample Data'!M$3:M$98)&gt;10,IF(AND(ISNUMBER('Test Sample Data'!M110),'Test Sample Data'!M110&lt;$B$1,'Test Sample Data'!M110&gt;0),'Test Sample Data'!M110,$B$1),"")</f>
        <v/>
      </c>
      <c r="N111" s="17" t="str">
        <f>'Gene Table'!D110</f>
        <v>NM_005037</v>
      </c>
      <c r="O111" s="16" t="s">
        <v>53</v>
      </c>
      <c r="P111" s="17" t="str">
        <f>IF(SUM('Control Sample Data'!D$3:D$98)&gt;10,IF(AND(ISNUMBER('Control Sample Data'!D110),'Control Sample Data'!D110&lt;$B$1,'Control Sample Data'!D110&gt;0),'Control Sample Data'!D110,$B$1),"")</f>
        <v/>
      </c>
      <c r="Q111" s="17" t="str">
        <f>IF(SUM('Control Sample Data'!E$3:E$98)&gt;10,IF(AND(ISNUMBER('Control Sample Data'!E110),'Control Sample Data'!E110&lt;$B$1,'Control Sample Data'!E110&gt;0),'Control Sample Data'!E110,$B$1),"")</f>
        <v/>
      </c>
      <c r="R111" s="17" t="str">
        <f>IF(SUM('Control Sample Data'!F$3:F$98)&gt;10,IF(AND(ISNUMBER('Control Sample Data'!F110),'Control Sample Data'!F110&lt;$B$1,'Control Sample Data'!F110&gt;0),'Control Sample Data'!F110,$B$1),"")</f>
        <v/>
      </c>
      <c r="S111" s="17" t="str">
        <f>IF(SUM('Control Sample Data'!G$3:G$98)&gt;10,IF(AND(ISNUMBER('Control Sample Data'!G110),'Control Sample Data'!G110&lt;$B$1,'Control Sample Data'!G110&gt;0),'Control Sample Data'!G110,$B$1),"")</f>
        <v/>
      </c>
      <c r="T111" s="17" t="str">
        <f>IF(SUM('Control Sample Data'!H$3:H$98)&gt;10,IF(AND(ISNUMBER('Control Sample Data'!H110),'Control Sample Data'!H110&lt;$B$1,'Control Sample Data'!H110&gt;0),'Control Sample Data'!H110,$B$1),"")</f>
        <v/>
      </c>
      <c r="U111" s="17" t="str">
        <f>IF(SUM('Control Sample Data'!I$3:I$98)&gt;10,IF(AND(ISNUMBER('Control Sample Data'!I110),'Control Sample Data'!I110&lt;$B$1,'Control Sample Data'!I110&gt;0),'Control Sample Data'!I110,$B$1),"")</f>
        <v/>
      </c>
      <c r="V111" s="17" t="str">
        <f>IF(SUM('Control Sample Data'!J$3:J$98)&gt;10,IF(AND(ISNUMBER('Control Sample Data'!J110),'Control Sample Data'!J110&lt;$B$1,'Control Sample Data'!J110&gt;0),'Control Sample Data'!J110,$B$1),"")</f>
        <v/>
      </c>
      <c r="W111" s="17" t="str">
        <f>IF(SUM('Control Sample Data'!K$3:K$98)&gt;10,IF(AND(ISNUMBER('Control Sample Data'!K110),'Control Sample Data'!K110&lt;$B$1,'Control Sample Data'!K110&gt;0),'Control Sample Data'!K110,$B$1),"")</f>
        <v/>
      </c>
      <c r="X111" s="17"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8"/>
      <c r="B112" s="16" t="str">
        <f>IF('Gene Table'!D111="","",'Gene Table'!D111)</f>
        <v>NM_019077</v>
      </c>
      <c r="C112" s="16" t="s">
        <v>57</v>
      </c>
      <c r="D112" s="17" t="str">
        <f>IF(SUM('Test Sample Data'!D$3:D$98)&gt;10,IF(AND(ISNUMBER('Test Sample Data'!D111),'Test Sample Data'!D111&lt;$B$1,'Test Sample Data'!D111&gt;0),'Test Sample Data'!D111,$B$1),"")</f>
        <v/>
      </c>
      <c r="E112" s="17" t="str">
        <f>IF(SUM('Test Sample Data'!E$3:E$98)&gt;10,IF(AND(ISNUMBER('Test Sample Data'!E111),'Test Sample Data'!E111&lt;$B$1,'Test Sample Data'!E111&gt;0),'Test Sample Data'!E111,$B$1),"")</f>
        <v/>
      </c>
      <c r="F112" s="17" t="str">
        <f>IF(SUM('Test Sample Data'!F$3:F$98)&gt;10,IF(AND(ISNUMBER('Test Sample Data'!F111),'Test Sample Data'!F111&lt;$B$1,'Test Sample Data'!F111&gt;0),'Test Sample Data'!F111,$B$1),"")</f>
        <v/>
      </c>
      <c r="G112" s="17" t="str">
        <f>IF(SUM('Test Sample Data'!G$3:G$98)&gt;10,IF(AND(ISNUMBER('Test Sample Data'!G111),'Test Sample Data'!G111&lt;$B$1,'Test Sample Data'!G111&gt;0),'Test Sample Data'!G111,$B$1),"")</f>
        <v/>
      </c>
      <c r="H112" s="17" t="str">
        <f>IF(SUM('Test Sample Data'!H$3:H$98)&gt;10,IF(AND(ISNUMBER('Test Sample Data'!H111),'Test Sample Data'!H111&lt;$B$1,'Test Sample Data'!H111&gt;0),'Test Sample Data'!H111,$B$1),"")</f>
        <v/>
      </c>
      <c r="I112" s="17" t="str">
        <f>IF(SUM('Test Sample Data'!I$3:I$98)&gt;10,IF(AND(ISNUMBER('Test Sample Data'!I111),'Test Sample Data'!I111&lt;$B$1,'Test Sample Data'!I111&gt;0),'Test Sample Data'!I111,$B$1),"")</f>
        <v/>
      </c>
      <c r="J112" s="17" t="str">
        <f>IF(SUM('Test Sample Data'!J$3:J$98)&gt;10,IF(AND(ISNUMBER('Test Sample Data'!J111),'Test Sample Data'!J111&lt;$B$1,'Test Sample Data'!J111&gt;0),'Test Sample Data'!J111,$B$1),"")</f>
        <v/>
      </c>
      <c r="K112" s="17" t="str">
        <f>IF(SUM('Test Sample Data'!K$3:K$98)&gt;10,IF(AND(ISNUMBER('Test Sample Data'!K111),'Test Sample Data'!K111&lt;$B$1,'Test Sample Data'!K111&gt;0),'Test Sample Data'!K111,$B$1),"")</f>
        <v/>
      </c>
      <c r="L112" s="17" t="str">
        <f>IF(SUM('Test Sample Data'!L$3:L$98)&gt;10,IF(AND(ISNUMBER('Test Sample Data'!L111),'Test Sample Data'!L111&lt;$B$1,'Test Sample Data'!L111&gt;0),'Test Sample Data'!L111,$B$1),"")</f>
        <v/>
      </c>
      <c r="M112" s="17" t="str">
        <f>IF(SUM('Test Sample Data'!M$3:M$98)&gt;10,IF(AND(ISNUMBER('Test Sample Data'!M111),'Test Sample Data'!M111&lt;$B$1,'Test Sample Data'!M111&gt;0),'Test Sample Data'!M111,$B$1),"")</f>
        <v/>
      </c>
      <c r="N112" s="17" t="str">
        <f>'Gene Table'!D111</f>
        <v>NM_019077</v>
      </c>
      <c r="O112" s="16" t="s">
        <v>57</v>
      </c>
      <c r="P112" s="17" t="str">
        <f>IF(SUM('Control Sample Data'!D$3:D$98)&gt;10,IF(AND(ISNUMBER('Control Sample Data'!D111),'Control Sample Data'!D111&lt;$B$1,'Control Sample Data'!D111&gt;0),'Control Sample Data'!D111,$B$1),"")</f>
        <v/>
      </c>
      <c r="Q112" s="17" t="str">
        <f>IF(SUM('Control Sample Data'!E$3:E$98)&gt;10,IF(AND(ISNUMBER('Control Sample Data'!E111),'Control Sample Data'!E111&lt;$B$1,'Control Sample Data'!E111&gt;0),'Control Sample Data'!E111,$B$1),"")</f>
        <v/>
      </c>
      <c r="R112" s="17" t="str">
        <f>IF(SUM('Control Sample Data'!F$3:F$98)&gt;10,IF(AND(ISNUMBER('Control Sample Data'!F111),'Control Sample Data'!F111&lt;$B$1,'Control Sample Data'!F111&gt;0),'Control Sample Data'!F111,$B$1),"")</f>
        <v/>
      </c>
      <c r="S112" s="17" t="str">
        <f>IF(SUM('Control Sample Data'!G$3:G$98)&gt;10,IF(AND(ISNUMBER('Control Sample Data'!G111),'Control Sample Data'!G111&lt;$B$1,'Control Sample Data'!G111&gt;0),'Control Sample Data'!G111,$B$1),"")</f>
        <v/>
      </c>
      <c r="T112" s="17" t="str">
        <f>IF(SUM('Control Sample Data'!H$3:H$98)&gt;10,IF(AND(ISNUMBER('Control Sample Data'!H111),'Control Sample Data'!H111&lt;$B$1,'Control Sample Data'!H111&gt;0),'Control Sample Data'!H111,$B$1),"")</f>
        <v/>
      </c>
      <c r="U112" s="17" t="str">
        <f>IF(SUM('Control Sample Data'!I$3:I$98)&gt;10,IF(AND(ISNUMBER('Control Sample Data'!I111),'Control Sample Data'!I111&lt;$B$1,'Control Sample Data'!I111&gt;0),'Control Sample Data'!I111,$B$1),"")</f>
        <v/>
      </c>
      <c r="V112" s="17" t="str">
        <f>IF(SUM('Control Sample Data'!J$3:J$98)&gt;10,IF(AND(ISNUMBER('Control Sample Data'!J111),'Control Sample Data'!J111&lt;$B$1,'Control Sample Data'!J111&gt;0),'Control Sample Data'!J111,$B$1),"")</f>
        <v/>
      </c>
      <c r="W112" s="17" t="str">
        <f>IF(SUM('Control Sample Data'!K$3:K$98)&gt;10,IF(AND(ISNUMBER('Control Sample Data'!K111),'Control Sample Data'!K111&lt;$B$1,'Control Sample Data'!K111&gt;0),'Control Sample Data'!K111,$B$1),"")</f>
        <v/>
      </c>
      <c r="X112" s="17"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8"/>
      <c r="B113" s="16" t="str">
        <f>IF('Gene Table'!D112="","",'Gene Table'!D112)</f>
        <v>NM_000534</v>
      </c>
      <c r="C113" s="16" t="s">
        <v>61</v>
      </c>
      <c r="D113" s="17" t="str">
        <f>IF(SUM('Test Sample Data'!D$3:D$98)&gt;10,IF(AND(ISNUMBER('Test Sample Data'!D112),'Test Sample Data'!D112&lt;$B$1,'Test Sample Data'!D112&gt;0),'Test Sample Data'!D112,$B$1),"")</f>
        <v/>
      </c>
      <c r="E113" s="17" t="str">
        <f>IF(SUM('Test Sample Data'!E$3:E$98)&gt;10,IF(AND(ISNUMBER('Test Sample Data'!E112),'Test Sample Data'!E112&lt;$B$1,'Test Sample Data'!E112&gt;0),'Test Sample Data'!E112,$B$1),"")</f>
        <v/>
      </c>
      <c r="F113" s="17" t="str">
        <f>IF(SUM('Test Sample Data'!F$3:F$98)&gt;10,IF(AND(ISNUMBER('Test Sample Data'!F112),'Test Sample Data'!F112&lt;$B$1,'Test Sample Data'!F112&gt;0),'Test Sample Data'!F112,$B$1),"")</f>
        <v/>
      </c>
      <c r="G113" s="17" t="str">
        <f>IF(SUM('Test Sample Data'!G$3:G$98)&gt;10,IF(AND(ISNUMBER('Test Sample Data'!G112),'Test Sample Data'!G112&lt;$B$1,'Test Sample Data'!G112&gt;0),'Test Sample Data'!G112,$B$1),"")</f>
        <v/>
      </c>
      <c r="H113" s="17" t="str">
        <f>IF(SUM('Test Sample Data'!H$3:H$98)&gt;10,IF(AND(ISNUMBER('Test Sample Data'!H112),'Test Sample Data'!H112&lt;$B$1,'Test Sample Data'!H112&gt;0),'Test Sample Data'!H112,$B$1),"")</f>
        <v/>
      </c>
      <c r="I113" s="17" t="str">
        <f>IF(SUM('Test Sample Data'!I$3:I$98)&gt;10,IF(AND(ISNUMBER('Test Sample Data'!I112),'Test Sample Data'!I112&lt;$B$1,'Test Sample Data'!I112&gt;0),'Test Sample Data'!I112,$B$1),"")</f>
        <v/>
      </c>
      <c r="J113" s="17" t="str">
        <f>IF(SUM('Test Sample Data'!J$3:J$98)&gt;10,IF(AND(ISNUMBER('Test Sample Data'!J112),'Test Sample Data'!J112&lt;$B$1,'Test Sample Data'!J112&gt;0),'Test Sample Data'!J112,$B$1),"")</f>
        <v/>
      </c>
      <c r="K113" s="17" t="str">
        <f>IF(SUM('Test Sample Data'!K$3:K$98)&gt;10,IF(AND(ISNUMBER('Test Sample Data'!K112),'Test Sample Data'!K112&lt;$B$1,'Test Sample Data'!K112&gt;0),'Test Sample Data'!K112,$B$1),"")</f>
        <v/>
      </c>
      <c r="L113" s="17" t="str">
        <f>IF(SUM('Test Sample Data'!L$3:L$98)&gt;10,IF(AND(ISNUMBER('Test Sample Data'!L112),'Test Sample Data'!L112&lt;$B$1,'Test Sample Data'!L112&gt;0),'Test Sample Data'!L112,$B$1),"")</f>
        <v/>
      </c>
      <c r="M113" s="17" t="str">
        <f>IF(SUM('Test Sample Data'!M$3:M$98)&gt;10,IF(AND(ISNUMBER('Test Sample Data'!M112),'Test Sample Data'!M112&lt;$B$1,'Test Sample Data'!M112&gt;0),'Test Sample Data'!M112,$B$1),"")</f>
        <v/>
      </c>
      <c r="N113" s="17" t="str">
        <f>'Gene Table'!D112</f>
        <v>NM_000534</v>
      </c>
      <c r="O113" s="16" t="s">
        <v>61</v>
      </c>
      <c r="P113" s="17" t="str">
        <f>IF(SUM('Control Sample Data'!D$3:D$98)&gt;10,IF(AND(ISNUMBER('Control Sample Data'!D112),'Control Sample Data'!D112&lt;$B$1,'Control Sample Data'!D112&gt;0),'Control Sample Data'!D112,$B$1),"")</f>
        <v/>
      </c>
      <c r="Q113" s="17" t="str">
        <f>IF(SUM('Control Sample Data'!E$3:E$98)&gt;10,IF(AND(ISNUMBER('Control Sample Data'!E112),'Control Sample Data'!E112&lt;$B$1,'Control Sample Data'!E112&gt;0),'Control Sample Data'!E112,$B$1),"")</f>
        <v/>
      </c>
      <c r="R113" s="17" t="str">
        <f>IF(SUM('Control Sample Data'!F$3:F$98)&gt;10,IF(AND(ISNUMBER('Control Sample Data'!F112),'Control Sample Data'!F112&lt;$B$1,'Control Sample Data'!F112&gt;0),'Control Sample Data'!F112,$B$1),"")</f>
        <v/>
      </c>
      <c r="S113" s="17" t="str">
        <f>IF(SUM('Control Sample Data'!G$3:G$98)&gt;10,IF(AND(ISNUMBER('Control Sample Data'!G112),'Control Sample Data'!G112&lt;$B$1,'Control Sample Data'!G112&gt;0),'Control Sample Data'!G112,$B$1),"")</f>
        <v/>
      </c>
      <c r="T113" s="17" t="str">
        <f>IF(SUM('Control Sample Data'!H$3:H$98)&gt;10,IF(AND(ISNUMBER('Control Sample Data'!H112),'Control Sample Data'!H112&lt;$B$1,'Control Sample Data'!H112&gt;0),'Control Sample Data'!H112,$B$1),"")</f>
        <v/>
      </c>
      <c r="U113" s="17" t="str">
        <f>IF(SUM('Control Sample Data'!I$3:I$98)&gt;10,IF(AND(ISNUMBER('Control Sample Data'!I112),'Control Sample Data'!I112&lt;$B$1,'Control Sample Data'!I112&gt;0),'Control Sample Data'!I112,$B$1),"")</f>
        <v/>
      </c>
      <c r="V113" s="17" t="str">
        <f>IF(SUM('Control Sample Data'!J$3:J$98)&gt;10,IF(AND(ISNUMBER('Control Sample Data'!J112),'Control Sample Data'!J112&lt;$B$1,'Control Sample Data'!J112&gt;0),'Control Sample Data'!J112,$B$1),"")</f>
        <v/>
      </c>
      <c r="W113" s="17" t="str">
        <f>IF(SUM('Control Sample Data'!K$3:K$98)&gt;10,IF(AND(ISNUMBER('Control Sample Data'!K112),'Control Sample Data'!K112&lt;$B$1,'Control Sample Data'!K112&gt;0),'Control Sample Data'!K112,$B$1),"")</f>
        <v/>
      </c>
      <c r="X113" s="17"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8"/>
      <c r="B114" s="16" t="str">
        <f>IF('Gene Table'!D113="","",'Gene Table'!D113)</f>
        <v>NM_181504</v>
      </c>
      <c r="C114" s="16" t="s">
        <v>65</v>
      </c>
      <c r="D114" s="17" t="str">
        <f>IF(SUM('Test Sample Data'!D$3:D$98)&gt;10,IF(AND(ISNUMBER('Test Sample Data'!D113),'Test Sample Data'!D113&lt;$B$1,'Test Sample Data'!D113&gt;0),'Test Sample Data'!D113,$B$1),"")</f>
        <v/>
      </c>
      <c r="E114" s="17" t="str">
        <f>IF(SUM('Test Sample Data'!E$3:E$98)&gt;10,IF(AND(ISNUMBER('Test Sample Data'!E113),'Test Sample Data'!E113&lt;$B$1,'Test Sample Data'!E113&gt;0),'Test Sample Data'!E113,$B$1),"")</f>
        <v/>
      </c>
      <c r="F114" s="17" t="str">
        <f>IF(SUM('Test Sample Data'!F$3:F$98)&gt;10,IF(AND(ISNUMBER('Test Sample Data'!F113),'Test Sample Data'!F113&lt;$B$1,'Test Sample Data'!F113&gt;0),'Test Sample Data'!F113,$B$1),"")</f>
        <v/>
      </c>
      <c r="G114" s="17" t="str">
        <f>IF(SUM('Test Sample Data'!G$3:G$98)&gt;10,IF(AND(ISNUMBER('Test Sample Data'!G113),'Test Sample Data'!G113&lt;$B$1,'Test Sample Data'!G113&gt;0),'Test Sample Data'!G113,$B$1),"")</f>
        <v/>
      </c>
      <c r="H114" s="17" t="str">
        <f>IF(SUM('Test Sample Data'!H$3:H$98)&gt;10,IF(AND(ISNUMBER('Test Sample Data'!H113),'Test Sample Data'!H113&lt;$B$1,'Test Sample Data'!H113&gt;0),'Test Sample Data'!H113,$B$1),"")</f>
        <v/>
      </c>
      <c r="I114" s="17" t="str">
        <f>IF(SUM('Test Sample Data'!I$3:I$98)&gt;10,IF(AND(ISNUMBER('Test Sample Data'!I113),'Test Sample Data'!I113&lt;$B$1,'Test Sample Data'!I113&gt;0),'Test Sample Data'!I113,$B$1),"")</f>
        <v/>
      </c>
      <c r="J114" s="17" t="str">
        <f>IF(SUM('Test Sample Data'!J$3:J$98)&gt;10,IF(AND(ISNUMBER('Test Sample Data'!J113),'Test Sample Data'!J113&lt;$B$1,'Test Sample Data'!J113&gt;0),'Test Sample Data'!J113,$B$1),"")</f>
        <v/>
      </c>
      <c r="K114" s="17" t="str">
        <f>IF(SUM('Test Sample Data'!K$3:K$98)&gt;10,IF(AND(ISNUMBER('Test Sample Data'!K113),'Test Sample Data'!K113&lt;$B$1,'Test Sample Data'!K113&gt;0),'Test Sample Data'!K113,$B$1),"")</f>
        <v/>
      </c>
      <c r="L114" s="17" t="str">
        <f>IF(SUM('Test Sample Data'!L$3:L$98)&gt;10,IF(AND(ISNUMBER('Test Sample Data'!L113),'Test Sample Data'!L113&lt;$B$1,'Test Sample Data'!L113&gt;0),'Test Sample Data'!L113,$B$1),"")</f>
        <v/>
      </c>
      <c r="M114" s="17" t="str">
        <f>IF(SUM('Test Sample Data'!M$3:M$98)&gt;10,IF(AND(ISNUMBER('Test Sample Data'!M113),'Test Sample Data'!M113&lt;$B$1,'Test Sample Data'!M113&gt;0),'Test Sample Data'!M113,$B$1),"")</f>
        <v/>
      </c>
      <c r="N114" s="17" t="str">
        <f>'Gene Table'!D113</f>
        <v>NM_181504</v>
      </c>
      <c r="O114" s="16" t="s">
        <v>65</v>
      </c>
      <c r="P114" s="17" t="str">
        <f>IF(SUM('Control Sample Data'!D$3:D$98)&gt;10,IF(AND(ISNUMBER('Control Sample Data'!D113),'Control Sample Data'!D113&lt;$B$1,'Control Sample Data'!D113&gt;0),'Control Sample Data'!D113,$B$1),"")</f>
        <v/>
      </c>
      <c r="Q114" s="17" t="str">
        <f>IF(SUM('Control Sample Data'!E$3:E$98)&gt;10,IF(AND(ISNUMBER('Control Sample Data'!E113),'Control Sample Data'!E113&lt;$B$1,'Control Sample Data'!E113&gt;0),'Control Sample Data'!E113,$B$1),"")</f>
        <v/>
      </c>
      <c r="R114" s="17" t="str">
        <f>IF(SUM('Control Sample Data'!F$3:F$98)&gt;10,IF(AND(ISNUMBER('Control Sample Data'!F113),'Control Sample Data'!F113&lt;$B$1,'Control Sample Data'!F113&gt;0),'Control Sample Data'!F113,$B$1),"")</f>
        <v/>
      </c>
      <c r="S114" s="17" t="str">
        <f>IF(SUM('Control Sample Data'!G$3:G$98)&gt;10,IF(AND(ISNUMBER('Control Sample Data'!G113),'Control Sample Data'!G113&lt;$B$1,'Control Sample Data'!G113&gt;0),'Control Sample Data'!G113,$B$1),"")</f>
        <v/>
      </c>
      <c r="T114" s="17" t="str">
        <f>IF(SUM('Control Sample Data'!H$3:H$98)&gt;10,IF(AND(ISNUMBER('Control Sample Data'!H113),'Control Sample Data'!H113&lt;$B$1,'Control Sample Data'!H113&gt;0),'Control Sample Data'!H113,$B$1),"")</f>
        <v/>
      </c>
      <c r="U114" s="17" t="str">
        <f>IF(SUM('Control Sample Data'!I$3:I$98)&gt;10,IF(AND(ISNUMBER('Control Sample Data'!I113),'Control Sample Data'!I113&lt;$B$1,'Control Sample Data'!I113&gt;0),'Control Sample Data'!I113,$B$1),"")</f>
        <v/>
      </c>
      <c r="V114" s="17" t="str">
        <f>IF(SUM('Control Sample Data'!J$3:J$98)&gt;10,IF(AND(ISNUMBER('Control Sample Data'!J113),'Control Sample Data'!J113&lt;$B$1,'Control Sample Data'!J113&gt;0),'Control Sample Data'!J113,$B$1),"")</f>
        <v/>
      </c>
      <c r="W114" s="17" t="str">
        <f>IF(SUM('Control Sample Data'!K$3:K$98)&gt;10,IF(AND(ISNUMBER('Control Sample Data'!K113),'Control Sample Data'!K113&lt;$B$1,'Control Sample Data'!K113&gt;0),'Control Sample Data'!K113,$B$1),"")</f>
        <v/>
      </c>
      <c r="X114" s="17"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8"/>
      <c r="B115" s="16" t="str">
        <f>IF('Gene Table'!D114="","",'Gene Table'!D114)</f>
        <v>NM_000927</v>
      </c>
      <c r="C115" s="16" t="s">
        <v>69</v>
      </c>
      <c r="D115" s="17" t="str">
        <f>IF(SUM('Test Sample Data'!D$3:D$98)&gt;10,IF(AND(ISNUMBER('Test Sample Data'!D114),'Test Sample Data'!D114&lt;$B$1,'Test Sample Data'!D114&gt;0),'Test Sample Data'!D114,$B$1),"")</f>
        <v/>
      </c>
      <c r="E115" s="17" t="str">
        <f>IF(SUM('Test Sample Data'!E$3:E$98)&gt;10,IF(AND(ISNUMBER('Test Sample Data'!E114),'Test Sample Data'!E114&lt;$B$1,'Test Sample Data'!E114&gt;0),'Test Sample Data'!E114,$B$1),"")</f>
        <v/>
      </c>
      <c r="F115" s="17" t="str">
        <f>IF(SUM('Test Sample Data'!F$3:F$98)&gt;10,IF(AND(ISNUMBER('Test Sample Data'!F114),'Test Sample Data'!F114&lt;$B$1,'Test Sample Data'!F114&gt;0),'Test Sample Data'!F114,$B$1),"")</f>
        <v/>
      </c>
      <c r="G115" s="17" t="str">
        <f>IF(SUM('Test Sample Data'!G$3:G$98)&gt;10,IF(AND(ISNUMBER('Test Sample Data'!G114),'Test Sample Data'!G114&lt;$B$1,'Test Sample Data'!G114&gt;0),'Test Sample Data'!G114,$B$1),"")</f>
        <v/>
      </c>
      <c r="H115" s="17" t="str">
        <f>IF(SUM('Test Sample Data'!H$3:H$98)&gt;10,IF(AND(ISNUMBER('Test Sample Data'!H114),'Test Sample Data'!H114&lt;$B$1,'Test Sample Data'!H114&gt;0),'Test Sample Data'!H114,$B$1),"")</f>
        <v/>
      </c>
      <c r="I115" s="17" t="str">
        <f>IF(SUM('Test Sample Data'!I$3:I$98)&gt;10,IF(AND(ISNUMBER('Test Sample Data'!I114),'Test Sample Data'!I114&lt;$B$1,'Test Sample Data'!I114&gt;0),'Test Sample Data'!I114,$B$1),"")</f>
        <v/>
      </c>
      <c r="J115" s="17" t="str">
        <f>IF(SUM('Test Sample Data'!J$3:J$98)&gt;10,IF(AND(ISNUMBER('Test Sample Data'!J114),'Test Sample Data'!J114&lt;$B$1,'Test Sample Data'!J114&gt;0),'Test Sample Data'!J114,$B$1),"")</f>
        <v/>
      </c>
      <c r="K115" s="17" t="str">
        <f>IF(SUM('Test Sample Data'!K$3:K$98)&gt;10,IF(AND(ISNUMBER('Test Sample Data'!K114),'Test Sample Data'!K114&lt;$B$1,'Test Sample Data'!K114&gt;0),'Test Sample Data'!K114,$B$1),"")</f>
        <v/>
      </c>
      <c r="L115" s="17" t="str">
        <f>IF(SUM('Test Sample Data'!L$3:L$98)&gt;10,IF(AND(ISNUMBER('Test Sample Data'!L114),'Test Sample Data'!L114&lt;$B$1,'Test Sample Data'!L114&gt;0),'Test Sample Data'!L114,$B$1),"")</f>
        <v/>
      </c>
      <c r="M115" s="17" t="str">
        <f>IF(SUM('Test Sample Data'!M$3:M$98)&gt;10,IF(AND(ISNUMBER('Test Sample Data'!M114),'Test Sample Data'!M114&lt;$B$1,'Test Sample Data'!M114&gt;0),'Test Sample Data'!M114,$B$1),"")</f>
        <v/>
      </c>
      <c r="N115" s="17" t="str">
        <f>'Gene Table'!D114</f>
        <v>NM_000927</v>
      </c>
      <c r="O115" s="16" t="s">
        <v>69</v>
      </c>
      <c r="P115" s="17" t="str">
        <f>IF(SUM('Control Sample Data'!D$3:D$98)&gt;10,IF(AND(ISNUMBER('Control Sample Data'!D114),'Control Sample Data'!D114&lt;$B$1,'Control Sample Data'!D114&gt;0),'Control Sample Data'!D114,$B$1),"")</f>
        <v/>
      </c>
      <c r="Q115" s="17" t="str">
        <f>IF(SUM('Control Sample Data'!E$3:E$98)&gt;10,IF(AND(ISNUMBER('Control Sample Data'!E114),'Control Sample Data'!E114&lt;$B$1,'Control Sample Data'!E114&gt;0),'Control Sample Data'!E114,$B$1),"")</f>
        <v/>
      </c>
      <c r="R115" s="17" t="str">
        <f>IF(SUM('Control Sample Data'!F$3:F$98)&gt;10,IF(AND(ISNUMBER('Control Sample Data'!F114),'Control Sample Data'!F114&lt;$B$1,'Control Sample Data'!F114&gt;0),'Control Sample Data'!F114,$B$1),"")</f>
        <v/>
      </c>
      <c r="S115" s="17" t="str">
        <f>IF(SUM('Control Sample Data'!G$3:G$98)&gt;10,IF(AND(ISNUMBER('Control Sample Data'!G114),'Control Sample Data'!G114&lt;$B$1,'Control Sample Data'!G114&gt;0),'Control Sample Data'!G114,$B$1),"")</f>
        <v/>
      </c>
      <c r="T115" s="17" t="str">
        <f>IF(SUM('Control Sample Data'!H$3:H$98)&gt;10,IF(AND(ISNUMBER('Control Sample Data'!H114),'Control Sample Data'!H114&lt;$B$1,'Control Sample Data'!H114&gt;0),'Control Sample Data'!H114,$B$1),"")</f>
        <v/>
      </c>
      <c r="U115" s="17" t="str">
        <f>IF(SUM('Control Sample Data'!I$3:I$98)&gt;10,IF(AND(ISNUMBER('Control Sample Data'!I114),'Control Sample Data'!I114&lt;$B$1,'Control Sample Data'!I114&gt;0),'Control Sample Data'!I114,$B$1),"")</f>
        <v/>
      </c>
      <c r="V115" s="17" t="str">
        <f>IF(SUM('Control Sample Data'!J$3:J$98)&gt;10,IF(AND(ISNUMBER('Control Sample Data'!J114),'Control Sample Data'!J114&lt;$B$1,'Control Sample Data'!J114&gt;0),'Control Sample Data'!J114,$B$1),"")</f>
        <v/>
      </c>
      <c r="W115" s="17" t="str">
        <f>IF(SUM('Control Sample Data'!K$3:K$98)&gt;10,IF(AND(ISNUMBER('Control Sample Data'!K114),'Control Sample Data'!K114&lt;$B$1,'Control Sample Data'!K114&gt;0),'Control Sample Data'!K114,$B$1),"")</f>
        <v/>
      </c>
      <c r="X115" s="17"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8"/>
      <c r="B116" s="16" t="str">
        <f>IF('Gene Table'!D115="","",'Gene Table'!D115)</f>
        <v>NM_182944</v>
      </c>
      <c r="C116" s="16" t="s">
        <v>73</v>
      </c>
      <c r="D116" s="17" t="str">
        <f>IF(SUM('Test Sample Data'!D$3:D$98)&gt;10,IF(AND(ISNUMBER('Test Sample Data'!D115),'Test Sample Data'!D115&lt;$B$1,'Test Sample Data'!D115&gt;0),'Test Sample Data'!D115,$B$1),"")</f>
        <v/>
      </c>
      <c r="E116" s="17" t="str">
        <f>IF(SUM('Test Sample Data'!E$3:E$98)&gt;10,IF(AND(ISNUMBER('Test Sample Data'!E115),'Test Sample Data'!E115&lt;$B$1,'Test Sample Data'!E115&gt;0),'Test Sample Data'!E115,$B$1),"")</f>
        <v/>
      </c>
      <c r="F116" s="17" t="str">
        <f>IF(SUM('Test Sample Data'!F$3:F$98)&gt;10,IF(AND(ISNUMBER('Test Sample Data'!F115),'Test Sample Data'!F115&lt;$B$1,'Test Sample Data'!F115&gt;0),'Test Sample Data'!F115,$B$1),"")</f>
        <v/>
      </c>
      <c r="G116" s="17" t="str">
        <f>IF(SUM('Test Sample Data'!G$3:G$98)&gt;10,IF(AND(ISNUMBER('Test Sample Data'!G115),'Test Sample Data'!G115&lt;$B$1,'Test Sample Data'!G115&gt;0),'Test Sample Data'!G115,$B$1),"")</f>
        <v/>
      </c>
      <c r="H116" s="17" t="str">
        <f>IF(SUM('Test Sample Data'!H$3:H$98)&gt;10,IF(AND(ISNUMBER('Test Sample Data'!H115),'Test Sample Data'!H115&lt;$B$1,'Test Sample Data'!H115&gt;0),'Test Sample Data'!H115,$B$1),"")</f>
        <v/>
      </c>
      <c r="I116" s="17" t="str">
        <f>IF(SUM('Test Sample Data'!I$3:I$98)&gt;10,IF(AND(ISNUMBER('Test Sample Data'!I115),'Test Sample Data'!I115&lt;$B$1,'Test Sample Data'!I115&gt;0),'Test Sample Data'!I115,$B$1),"")</f>
        <v/>
      </c>
      <c r="J116" s="17" t="str">
        <f>IF(SUM('Test Sample Data'!J$3:J$98)&gt;10,IF(AND(ISNUMBER('Test Sample Data'!J115),'Test Sample Data'!J115&lt;$B$1,'Test Sample Data'!J115&gt;0),'Test Sample Data'!J115,$B$1),"")</f>
        <v/>
      </c>
      <c r="K116" s="17" t="str">
        <f>IF(SUM('Test Sample Data'!K$3:K$98)&gt;10,IF(AND(ISNUMBER('Test Sample Data'!K115),'Test Sample Data'!K115&lt;$B$1,'Test Sample Data'!K115&gt;0),'Test Sample Data'!K115,$B$1),"")</f>
        <v/>
      </c>
      <c r="L116" s="17" t="str">
        <f>IF(SUM('Test Sample Data'!L$3:L$98)&gt;10,IF(AND(ISNUMBER('Test Sample Data'!L115),'Test Sample Data'!L115&lt;$B$1,'Test Sample Data'!L115&gt;0),'Test Sample Data'!L115,$B$1),"")</f>
        <v/>
      </c>
      <c r="M116" s="17" t="str">
        <f>IF(SUM('Test Sample Data'!M$3:M$98)&gt;10,IF(AND(ISNUMBER('Test Sample Data'!M115),'Test Sample Data'!M115&lt;$B$1,'Test Sample Data'!M115&gt;0),'Test Sample Data'!M115,$B$1),"")</f>
        <v/>
      </c>
      <c r="N116" s="17" t="str">
        <f>'Gene Table'!D115</f>
        <v>NM_182944</v>
      </c>
      <c r="O116" s="16" t="s">
        <v>73</v>
      </c>
      <c r="P116" s="17" t="str">
        <f>IF(SUM('Control Sample Data'!D$3:D$98)&gt;10,IF(AND(ISNUMBER('Control Sample Data'!D115),'Control Sample Data'!D115&lt;$B$1,'Control Sample Data'!D115&gt;0),'Control Sample Data'!D115,$B$1),"")</f>
        <v/>
      </c>
      <c r="Q116" s="17" t="str">
        <f>IF(SUM('Control Sample Data'!E$3:E$98)&gt;10,IF(AND(ISNUMBER('Control Sample Data'!E115),'Control Sample Data'!E115&lt;$B$1,'Control Sample Data'!E115&gt;0),'Control Sample Data'!E115,$B$1),"")</f>
        <v/>
      </c>
      <c r="R116" s="17" t="str">
        <f>IF(SUM('Control Sample Data'!F$3:F$98)&gt;10,IF(AND(ISNUMBER('Control Sample Data'!F115),'Control Sample Data'!F115&lt;$B$1,'Control Sample Data'!F115&gt;0),'Control Sample Data'!F115,$B$1),"")</f>
        <v/>
      </c>
      <c r="S116" s="17" t="str">
        <f>IF(SUM('Control Sample Data'!G$3:G$98)&gt;10,IF(AND(ISNUMBER('Control Sample Data'!G115),'Control Sample Data'!G115&lt;$B$1,'Control Sample Data'!G115&gt;0),'Control Sample Data'!G115,$B$1),"")</f>
        <v/>
      </c>
      <c r="T116" s="17" t="str">
        <f>IF(SUM('Control Sample Data'!H$3:H$98)&gt;10,IF(AND(ISNUMBER('Control Sample Data'!H115),'Control Sample Data'!H115&lt;$B$1,'Control Sample Data'!H115&gt;0),'Control Sample Data'!H115,$B$1),"")</f>
        <v/>
      </c>
      <c r="U116" s="17" t="str">
        <f>IF(SUM('Control Sample Data'!I$3:I$98)&gt;10,IF(AND(ISNUMBER('Control Sample Data'!I115),'Control Sample Data'!I115&lt;$B$1,'Control Sample Data'!I115&gt;0),'Control Sample Data'!I115,$B$1),"")</f>
        <v/>
      </c>
      <c r="V116" s="17" t="str">
        <f>IF(SUM('Control Sample Data'!J$3:J$98)&gt;10,IF(AND(ISNUMBER('Control Sample Data'!J115),'Control Sample Data'!J115&lt;$B$1,'Control Sample Data'!J115&gt;0),'Control Sample Data'!J115,$B$1),"")</f>
        <v/>
      </c>
      <c r="W116" s="17" t="str">
        <f>IF(SUM('Control Sample Data'!K$3:K$98)&gt;10,IF(AND(ISNUMBER('Control Sample Data'!K115),'Control Sample Data'!K115&lt;$B$1,'Control Sample Data'!K115&gt;0),'Control Sample Data'!K115,$B$1),"")</f>
        <v/>
      </c>
      <c r="X116" s="17"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8"/>
      <c r="B117" s="16" t="str">
        <f>IF('Gene Table'!D116="","",'Gene Table'!D116)</f>
        <v>NM_001007156</v>
      </c>
      <c r="C117" s="16" t="s">
        <v>77</v>
      </c>
      <c r="D117" s="17" t="str">
        <f>IF(SUM('Test Sample Data'!D$3:D$98)&gt;10,IF(AND(ISNUMBER('Test Sample Data'!D116),'Test Sample Data'!D116&lt;$B$1,'Test Sample Data'!D116&gt;0),'Test Sample Data'!D116,$B$1),"")</f>
        <v/>
      </c>
      <c r="E117" s="17" t="str">
        <f>IF(SUM('Test Sample Data'!E$3:E$98)&gt;10,IF(AND(ISNUMBER('Test Sample Data'!E116),'Test Sample Data'!E116&lt;$B$1,'Test Sample Data'!E116&gt;0),'Test Sample Data'!E116,$B$1),"")</f>
        <v/>
      </c>
      <c r="F117" s="17" t="str">
        <f>IF(SUM('Test Sample Data'!F$3:F$98)&gt;10,IF(AND(ISNUMBER('Test Sample Data'!F116),'Test Sample Data'!F116&lt;$B$1,'Test Sample Data'!F116&gt;0),'Test Sample Data'!F116,$B$1),"")</f>
        <v/>
      </c>
      <c r="G117" s="17" t="str">
        <f>IF(SUM('Test Sample Data'!G$3:G$98)&gt;10,IF(AND(ISNUMBER('Test Sample Data'!G116),'Test Sample Data'!G116&lt;$B$1,'Test Sample Data'!G116&gt;0),'Test Sample Data'!G116,$B$1),"")</f>
        <v/>
      </c>
      <c r="H117" s="17" t="str">
        <f>IF(SUM('Test Sample Data'!H$3:H$98)&gt;10,IF(AND(ISNUMBER('Test Sample Data'!H116),'Test Sample Data'!H116&lt;$B$1,'Test Sample Data'!H116&gt;0),'Test Sample Data'!H116,$B$1),"")</f>
        <v/>
      </c>
      <c r="I117" s="17" t="str">
        <f>IF(SUM('Test Sample Data'!I$3:I$98)&gt;10,IF(AND(ISNUMBER('Test Sample Data'!I116),'Test Sample Data'!I116&lt;$B$1,'Test Sample Data'!I116&gt;0),'Test Sample Data'!I116,$B$1),"")</f>
        <v/>
      </c>
      <c r="J117" s="17" t="str">
        <f>IF(SUM('Test Sample Data'!J$3:J$98)&gt;10,IF(AND(ISNUMBER('Test Sample Data'!J116),'Test Sample Data'!J116&lt;$B$1,'Test Sample Data'!J116&gt;0),'Test Sample Data'!J116,$B$1),"")</f>
        <v/>
      </c>
      <c r="K117" s="17" t="str">
        <f>IF(SUM('Test Sample Data'!K$3:K$98)&gt;10,IF(AND(ISNUMBER('Test Sample Data'!K116),'Test Sample Data'!K116&lt;$B$1,'Test Sample Data'!K116&gt;0),'Test Sample Data'!K116,$B$1),"")</f>
        <v/>
      </c>
      <c r="L117" s="17" t="str">
        <f>IF(SUM('Test Sample Data'!L$3:L$98)&gt;10,IF(AND(ISNUMBER('Test Sample Data'!L116),'Test Sample Data'!L116&lt;$B$1,'Test Sample Data'!L116&gt;0),'Test Sample Data'!L116,$B$1),"")</f>
        <v/>
      </c>
      <c r="M117" s="17" t="str">
        <f>IF(SUM('Test Sample Data'!M$3:M$98)&gt;10,IF(AND(ISNUMBER('Test Sample Data'!M116),'Test Sample Data'!M116&lt;$B$1,'Test Sample Data'!M116&gt;0),'Test Sample Data'!M116,$B$1),"")</f>
        <v/>
      </c>
      <c r="N117" s="17" t="str">
        <f>'Gene Table'!D116</f>
        <v>NM_001007156</v>
      </c>
      <c r="O117" s="16" t="s">
        <v>77</v>
      </c>
      <c r="P117" s="17" t="str">
        <f>IF(SUM('Control Sample Data'!D$3:D$98)&gt;10,IF(AND(ISNUMBER('Control Sample Data'!D116),'Control Sample Data'!D116&lt;$B$1,'Control Sample Data'!D116&gt;0),'Control Sample Data'!D116,$B$1),"")</f>
        <v/>
      </c>
      <c r="Q117" s="17" t="str">
        <f>IF(SUM('Control Sample Data'!E$3:E$98)&gt;10,IF(AND(ISNUMBER('Control Sample Data'!E116),'Control Sample Data'!E116&lt;$B$1,'Control Sample Data'!E116&gt;0),'Control Sample Data'!E116,$B$1),"")</f>
        <v/>
      </c>
      <c r="R117" s="17" t="str">
        <f>IF(SUM('Control Sample Data'!F$3:F$98)&gt;10,IF(AND(ISNUMBER('Control Sample Data'!F116),'Control Sample Data'!F116&lt;$B$1,'Control Sample Data'!F116&gt;0),'Control Sample Data'!F116,$B$1),"")</f>
        <v/>
      </c>
      <c r="S117" s="17" t="str">
        <f>IF(SUM('Control Sample Data'!G$3:G$98)&gt;10,IF(AND(ISNUMBER('Control Sample Data'!G116),'Control Sample Data'!G116&lt;$B$1,'Control Sample Data'!G116&gt;0),'Control Sample Data'!G116,$B$1),"")</f>
        <v/>
      </c>
      <c r="T117" s="17" t="str">
        <f>IF(SUM('Control Sample Data'!H$3:H$98)&gt;10,IF(AND(ISNUMBER('Control Sample Data'!H116),'Control Sample Data'!H116&lt;$B$1,'Control Sample Data'!H116&gt;0),'Control Sample Data'!H116,$B$1),"")</f>
        <v/>
      </c>
      <c r="U117" s="17" t="str">
        <f>IF(SUM('Control Sample Data'!I$3:I$98)&gt;10,IF(AND(ISNUMBER('Control Sample Data'!I116),'Control Sample Data'!I116&lt;$B$1,'Control Sample Data'!I116&gt;0),'Control Sample Data'!I116,$B$1),"")</f>
        <v/>
      </c>
      <c r="V117" s="17" t="str">
        <f>IF(SUM('Control Sample Data'!J$3:J$98)&gt;10,IF(AND(ISNUMBER('Control Sample Data'!J116),'Control Sample Data'!J116&lt;$B$1,'Control Sample Data'!J116&gt;0),'Control Sample Data'!J116,$B$1),"")</f>
        <v/>
      </c>
      <c r="W117" s="17" t="str">
        <f>IF(SUM('Control Sample Data'!K$3:K$98)&gt;10,IF(AND(ISNUMBER('Control Sample Data'!K116),'Control Sample Data'!K116&lt;$B$1,'Control Sample Data'!K116&gt;0),'Control Sample Data'!K116,$B$1),"")</f>
        <v/>
      </c>
      <c r="X117" s="17"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8"/>
      <c r="B118" s="16" t="str">
        <f>IF('Gene Table'!D117="","",'Gene Table'!D117)</f>
        <v>NM_002524</v>
      </c>
      <c r="C118" s="16" t="s">
        <v>81</v>
      </c>
      <c r="D118" s="17" t="str">
        <f>IF(SUM('Test Sample Data'!D$3:D$98)&gt;10,IF(AND(ISNUMBER('Test Sample Data'!D117),'Test Sample Data'!D117&lt;$B$1,'Test Sample Data'!D117&gt;0),'Test Sample Data'!D117,$B$1),"")</f>
        <v/>
      </c>
      <c r="E118" s="17" t="str">
        <f>IF(SUM('Test Sample Data'!E$3:E$98)&gt;10,IF(AND(ISNUMBER('Test Sample Data'!E117),'Test Sample Data'!E117&lt;$B$1,'Test Sample Data'!E117&gt;0),'Test Sample Data'!E117,$B$1),"")</f>
        <v/>
      </c>
      <c r="F118" s="17" t="str">
        <f>IF(SUM('Test Sample Data'!F$3:F$98)&gt;10,IF(AND(ISNUMBER('Test Sample Data'!F117),'Test Sample Data'!F117&lt;$B$1,'Test Sample Data'!F117&gt;0),'Test Sample Data'!F117,$B$1),"")</f>
        <v/>
      </c>
      <c r="G118" s="17" t="str">
        <f>IF(SUM('Test Sample Data'!G$3:G$98)&gt;10,IF(AND(ISNUMBER('Test Sample Data'!G117),'Test Sample Data'!G117&lt;$B$1,'Test Sample Data'!G117&gt;0),'Test Sample Data'!G117,$B$1),"")</f>
        <v/>
      </c>
      <c r="H118" s="17" t="str">
        <f>IF(SUM('Test Sample Data'!H$3:H$98)&gt;10,IF(AND(ISNUMBER('Test Sample Data'!H117),'Test Sample Data'!H117&lt;$B$1,'Test Sample Data'!H117&gt;0),'Test Sample Data'!H117,$B$1),"")</f>
        <v/>
      </c>
      <c r="I118" s="17" t="str">
        <f>IF(SUM('Test Sample Data'!I$3:I$98)&gt;10,IF(AND(ISNUMBER('Test Sample Data'!I117),'Test Sample Data'!I117&lt;$B$1,'Test Sample Data'!I117&gt;0),'Test Sample Data'!I117,$B$1),"")</f>
        <v/>
      </c>
      <c r="J118" s="17" t="str">
        <f>IF(SUM('Test Sample Data'!J$3:J$98)&gt;10,IF(AND(ISNUMBER('Test Sample Data'!J117),'Test Sample Data'!J117&lt;$B$1,'Test Sample Data'!J117&gt;0),'Test Sample Data'!J117,$B$1),"")</f>
        <v/>
      </c>
      <c r="K118" s="17" t="str">
        <f>IF(SUM('Test Sample Data'!K$3:K$98)&gt;10,IF(AND(ISNUMBER('Test Sample Data'!K117),'Test Sample Data'!K117&lt;$B$1,'Test Sample Data'!K117&gt;0),'Test Sample Data'!K117,$B$1),"")</f>
        <v/>
      </c>
      <c r="L118" s="17" t="str">
        <f>IF(SUM('Test Sample Data'!L$3:L$98)&gt;10,IF(AND(ISNUMBER('Test Sample Data'!L117),'Test Sample Data'!L117&lt;$B$1,'Test Sample Data'!L117&gt;0),'Test Sample Data'!L117,$B$1),"")</f>
        <v/>
      </c>
      <c r="M118" s="17" t="str">
        <f>IF(SUM('Test Sample Data'!M$3:M$98)&gt;10,IF(AND(ISNUMBER('Test Sample Data'!M117),'Test Sample Data'!M117&lt;$B$1,'Test Sample Data'!M117&gt;0),'Test Sample Data'!M117,$B$1),"")</f>
        <v/>
      </c>
      <c r="N118" s="17" t="str">
        <f>'Gene Table'!D117</f>
        <v>NM_002524</v>
      </c>
      <c r="O118" s="16" t="s">
        <v>81</v>
      </c>
      <c r="P118" s="17" t="str">
        <f>IF(SUM('Control Sample Data'!D$3:D$98)&gt;10,IF(AND(ISNUMBER('Control Sample Data'!D117),'Control Sample Data'!D117&lt;$B$1,'Control Sample Data'!D117&gt;0),'Control Sample Data'!D117,$B$1),"")</f>
        <v/>
      </c>
      <c r="Q118" s="17" t="str">
        <f>IF(SUM('Control Sample Data'!E$3:E$98)&gt;10,IF(AND(ISNUMBER('Control Sample Data'!E117),'Control Sample Data'!E117&lt;$B$1,'Control Sample Data'!E117&gt;0),'Control Sample Data'!E117,$B$1),"")</f>
        <v/>
      </c>
      <c r="R118" s="17" t="str">
        <f>IF(SUM('Control Sample Data'!F$3:F$98)&gt;10,IF(AND(ISNUMBER('Control Sample Data'!F117),'Control Sample Data'!F117&lt;$B$1,'Control Sample Data'!F117&gt;0),'Control Sample Data'!F117,$B$1),"")</f>
        <v/>
      </c>
      <c r="S118" s="17" t="str">
        <f>IF(SUM('Control Sample Data'!G$3:G$98)&gt;10,IF(AND(ISNUMBER('Control Sample Data'!G117),'Control Sample Data'!G117&lt;$B$1,'Control Sample Data'!G117&gt;0),'Control Sample Data'!G117,$B$1),"")</f>
        <v/>
      </c>
      <c r="T118" s="17" t="str">
        <f>IF(SUM('Control Sample Data'!H$3:H$98)&gt;10,IF(AND(ISNUMBER('Control Sample Data'!H117),'Control Sample Data'!H117&lt;$B$1,'Control Sample Data'!H117&gt;0),'Control Sample Data'!H117,$B$1),"")</f>
        <v/>
      </c>
      <c r="U118" s="17" t="str">
        <f>IF(SUM('Control Sample Data'!I$3:I$98)&gt;10,IF(AND(ISNUMBER('Control Sample Data'!I117),'Control Sample Data'!I117&lt;$B$1,'Control Sample Data'!I117&gt;0),'Control Sample Data'!I117,$B$1),"")</f>
        <v/>
      </c>
      <c r="V118" s="17" t="str">
        <f>IF(SUM('Control Sample Data'!J$3:J$98)&gt;10,IF(AND(ISNUMBER('Control Sample Data'!J117),'Control Sample Data'!J117&lt;$B$1,'Control Sample Data'!J117&gt;0),'Control Sample Data'!J117,$B$1),"")</f>
        <v/>
      </c>
      <c r="W118" s="17" t="str">
        <f>IF(SUM('Control Sample Data'!K$3:K$98)&gt;10,IF(AND(ISNUMBER('Control Sample Data'!K117),'Control Sample Data'!K117&lt;$B$1,'Control Sample Data'!K117&gt;0),'Control Sample Data'!K117,$B$1),"")</f>
        <v/>
      </c>
      <c r="X118" s="17"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8"/>
      <c r="B119" s="16" t="str">
        <f>IF('Gene Table'!D118="","",'Gene Table'!D118)</f>
        <v>NM_003998</v>
      </c>
      <c r="C119" s="16" t="s">
        <v>85</v>
      </c>
      <c r="D119" s="17" t="str">
        <f>IF(SUM('Test Sample Data'!D$3:D$98)&gt;10,IF(AND(ISNUMBER('Test Sample Data'!D118),'Test Sample Data'!D118&lt;$B$1,'Test Sample Data'!D118&gt;0),'Test Sample Data'!D118,$B$1),"")</f>
        <v/>
      </c>
      <c r="E119" s="17" t="str">
        <f>IF(SUM('Test Sample Data'!E$3:E$98)&gt;10,IF(AND(ISNUMBER('Test Sample Data'!E118),'Test Sample Data'!E118&lt;$B$1,'Test Sample Data'!E118&gt;0),'Test Sample Data'!E118,$B$1),"")</f>
        <v/>
      </c>
      <c r="F119" s="17" t="str">
        <f>IF(SUM('Test Sample Data'!F$3:F$98)&gt;10,IF(AND(ISNUMBER('Test Sample Data'!F118),'Test Sample Data'!F118&lt;$B$1,'Test Sample Data'!F118&gt;0),'Test Sample Data'!F118,$B$1),"")</f>
        <v/>
      </c>
      <c r="G119" s="17" t="str">
        <f>IF(SUM('Test Sample Data'!G$3:G$98)&gt;10,IF(AND(ISNUMBER('Test Sample Data'!G118),'Test Sample Data'!G118&lt;$B$1,'Test Sample Data'!G118&gt;0),'Test Sample Data'!G118,$B$1),"")</f>
        <v/>
      </c>
      <c r="H119" s="17" t="str">
        <f>IF(SUM('Test Sample Data'!H$3:H$98)&gt;10,IF(AND(ISNUMBER('Test Sample Data'!H118),'Test Sample Data'!H118&lt;$B$1,'Test Sample Data'!H118&gt;0),'Test Sample Data'!H118,$B$1),"")</f>
        <v/>
      </c>
      <c r="I119" s="17" t="str">
        <f>IF(SUM('Test Sample Data'!I$3:I$98)&gt;10,IF(AND(ISNUMBER('Test Sample Data'!I118),'Test Sample Data'!I118&lt;$B$1,'Test Sample Data'!I118&gt;0),'Test Sample Data'!I118,$B$1),"")</f>
        <v/>
      </c>
      <c r="J119" s="17" t="str">
        <f>IF(SUM('Test Sample Data'!J$3:J$98)&gt;10,IF(AND(ISNUMBER('Test Sample Data'!J118),'Test Sample Data'!J118&lt;$B$1,'Test Sample Data'!J118&gt;0),'Test Sample Data'!J118,$B$1),"")</f>
        <v/>
      </c>
      <c r="K119" s="17" t="str">
        <f>IF(SUM('Test Sample Data'!K$3:K$98)&gt;10,IF(AND(ISNUMBER('Test Sample Data'!K118),'Test Sample Data'!K118&lt;$B$1,'Test Sample Data'!K118&gt;0),'Test Sample Data'!K118,$B$1),"")</f>
        <v/>
      </c>
      <c r="L119" s="17" t="str">
        <f>IF(SUM('Test Sample Data'!L$3:L$98)&gt;10,IF(AND(ISNUMBER('Test Sample Data'!L118),'Test Sample Data'!L118&lt;$B$1,'Test Sample Data'!L118&gt;0),'Test Sample Data'!L118,$B$1),"")</f>
        <v/>
      </c>
      <c r="M119" s="17" t="str">
        <f>IF(SUM('Test Sample Data'!M$3:M$98)&gt;10,IF(AND(ISNUMBER('Test Sample Data'!M118),'Test Sample Data'!M118&lt;$B$1,'Test Sample Data'!M118&gt;0),'Test Sample Data'!M118,$B$1),"")</f>
        <v/>
      </c>
      <c r="N119" s="17" t="str">
        <f>'Gene Table'!D118</f>
        <v>NM_003998</v>
      </c>
      <c r="O119" s="16" t="s">
        <v>85</v>
      </c>
      <c r="P119" s="17" t="str">
        <f>IF(SUM('Control Sample Data'!D$3:D$98)&gt;10,IF(AND(ISNUMBER('Control Sample Data'!D118),'Control Sample Data'!D118&lt;$B$1,'Control Sample Data'!D118&gt;0),'Control Sample Data'!D118,$B$1),"")</f>
        <v/>
      </c>
      <c r="Q119" s="17" t="str">
        <f>IF(SUM('Control Sample Data'!E$3:E$98)&gt;10,IF(AND(ISNUMBER('Control Sample Data'!E118),'Control Sample Data'!E118&lt;$B$1,'Control Sample Data'!E118&gt;0),'Control Sample Data'!E118,$B$1),"")</f>
        <v/>
      </c>
      <c r="R119" s="17" t="str">
        <f>IF(SUM('Control Sample Data'!F$3:F$98)&gt;10,IF(AND(ISNUMBER('Control Sample Data'!F118),'Control Sample Data'!F118&lt;$B$1,'Control Sample Data'!F118&gt;0),'Control Sample Data'!F118,$B$1),"")</f>
        <v/>
      </c>
      <c r="S119" s="17" t="str">
        <f>IF(SUM('Control Sample Data'!G$3:G$98)&gt;10,IF(AND(ISNUMBER('Control Sample Data'!G118),'Control Sample Data'!G118&lt;$B$1,'Control Sample Data'!G118&gt;0),'Control Sample Data'!G118,$B$1),"")</f>
        <v/>
      </c>
      <c r="T119" s="17" t="str">
        <f>IF(SUM('Control Sample Data'!H$3:H$98)&gt;10,IF(AND(ISNUMBER('Control Sample Data'!H118),'Control Sample Data'!H118&lt;$B$1,'Control Sample Data'!H118&gt;0),'Control Sample Data'!H118,$B$1),"")</f>
        <v/>
      </c>
      <c r="U119" s="17" t="str">
        <f>IF(SUM('Control Sample Data'!I$3:I$98)&gt;10,IF(AND(ISNUMBER('Control Sample Data'!I118),'Control Sample Data'!I118&lt;$B$1,'Control Sample Data'!I118&gt;0),'Control Sample Data'!I118,$B$1),"")</f>
        <v/>
      </c>
      <c r="V119" s="17" t="str">
        <f>IF(SUM('Control Sample Data'!J$3:J$98)&gt;10,IF(AND(ISNUMBER('Control Sample Data'!J118),'Control Sample Data'!J118&lt;$B$1,'Control Sample Data'!J118&gt;0),'Control Sample Data'!J118,$B$1),"")</f>
        <v/>
      </c>
      <c r="W119" s="17" t="str">
        <f>IF(SUM('Control Sample Data'!K$3:K$98)&gt;10,IF(AND(ISNUMBER('Control Sample Data'!K118),'Control Sample Data'!K118&lt;$B$1,'Control Sample Data'!K118&gt;0),'Control Sample Data'!K118,$B$1),"")</f>
        <v/>
      </c>
      <c r="X119" s="17"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8"/>
      <c r="B120" s="16" t="str">
        <f>IF('Gene Table'!D119="","",'Gene Table'!D119)</f>
        <v>NM_000268</v>
      </c>
      <c r="C120" s="16" t="s">
        <v>89</v>
      </c>
      <c r="D120" s="17" t="str">
        <f>IF(SUM('Test Sample Data'!D$3:D$98)&gt;10,IF(AND(ISNUMBER('Test Sample Data'!D119),'Test Sample Data'!D119&lt;$B$1,'Test Sample Data'!D119&gt;0),'Test Sample Data'!D119,$B$1),"")</f>
        <v/>
      </c>
      <c r="E120" s="17" t="str">
        <f>IF(SUM('Test Sample Data'!E$3:E$98)&gt;10,IF(AND(ISNUMBER('Test Sample Data'!E119),'Test Sample Data'!E119&lt;$B$1,'Test Sample Data'!E119&gt;0),'Test Sample Data'!E119,$B$1),"")</f>
        <v/>
      </c>
      <c r="F120" s="17" t="str">
        <f>IF(SUM('Test Sample Data'!F$3:F$98)&gt;10,IF(AND(ISNUMBER('Test Sample Data'!F119),'Test Sample Data'!F119&lt;$B$1,'Test Sample Data'!F119&gt;0),'Test Sample Data'!F119,$B$1),"")</f>
        <v/>
      </c>
      <c r="G120" s="17" t="str">
        <f>IF(SUM('Test Sample Data'!G$3:G$98)&gt;10,IF(AND(ISNUMBER('Test Sample Data'!G119),'Test Sample Data'!G119&lt;$B$1,'Test Sample Data'!G119&gt;0),'Test Sample Data'!G119,$B$1),"")</f>
        <v/>
      </c>
      <c r="H120" s="17" t="str">
        <f>IF(SUM('Test Sample Data'!H$3:H$98)&gt;10,IF(AND(ISNUMBER('Test Sample Data'!H119),'Test Sample Data'!H119&lt;$B$1,'Test Sample Data'!H119&gt;0),'Test Sample Data'!H119,$B$1),"")</f>
        <v/>
      </c>
      <c r="I120" s="17" t="str">
        <f>IF(SUM('Test Sample Data'!I$3:I$98)&gt;10,IF(AND(ISNUMBER('Test Sample Data'!I119),'Test Sample Data'!I119&lt;$B$1,'Test Sample Data'!I119&gt;0),'Test Sample Data'!I119,$B$1),"")</f>
        <v/>
      </c>
      <c r="J120" s="17" t="str">
        <f>IF(SUM('Test Sample Data'!J$3:J$98)&gt;10,IF(AND(ISNUMBER('Test Sample Data'!J119),'Test Sample Data'!J119&lt;$B$1,'Test Sample Data'!J119&gt;0),'Test Sample Data'!J119,$B$1),"")</f>
        <v/>
      </c>
      <c r="K120" s="17" t="str">
        <f>IF(SUM('Test Sample Data'!K$3:K$98)&gt;10,IF(AND(ISNUMBER('Test Sample Data'!K119),'Test Sample Data'!K119&lt;$B$1,'Test Sample Data'!K119&gt;0),'Test Sample Data'!K119,$B$1),"")</f>
        <v/>
      </c>
      <c r="L120" s="17" t="str">
        <f>IF(SUM('Test Sample Data'!L$3:L$98)&gt;10,IF(AND(ISNUMBER('Test Sample Data'!L119),'Test Sample Data'!L119&lt;$B$1,'Test Sample Data'!L119&gt;0),'Test Sample Data'!L119,$B$1),"")</f>
        <v/>
      </c>
      <c r="M120" s="17" t="str">
        <f>IF(SUM('Test Sample Data'!M$3:M$98)&gt;10,IF(AND(ISNUMBER('Test Sample Data'!M119),'Test Sample Data'!M119&lt;$B$1,'Test Sample Data'!M119&gt;0),'Test Sample Data'!M119,$B$1),"")</f>
        <v/>
      </c>
      <c r="N120" s="17" t="str">
        <f>'Gene Table'!D119</f>
        <v>NM_000268</v>
      </c>
      <c r="O120" s="16" t="s">
        <v>89</v>
      </c>
      <c r="P120" s="17" t="str">
        <f>IF(SUM('Control Sample Data'!D$3:D$98)&gt;10,IF(AND(ISNUMBER('Control Sample Data'!D119),'Control Sample Data'!D119&lt;$B$1,'Control Sample Data'!D119&gt;0),'Control Sample Data'!D119,$B$1),"")</f>
        <v/>
      </c>
      <c r="Q120" s="17" t="str">
        <f>IF(SUM('Control Sample Data'!E$3:E$98)&gt;10,IF(AND(ISNUMBER('Control Sample Data'!E119),'Control Sample Data'!E119&lt;$B$1,'Control Sample Data'!E119&gt;0),'Control Sample Data'!E119,$B$1),"")</f>
        <v/>
      </c>
      <c r="R120" s="17" t="str">
        <f>IF(SUM('Control Sample Data'!F$3:F$98)&gt;10,IF(AND(ISNUMBER('Control Sample Data'!F119),'Control Sample Data'!F119&lt;$B$1,'Control Sample Data'!F119&gt;0),'Control Sample Data'!F119,$B$1),"")</f>
        <v/>
      </c>
      <c r="S120" s="17" t="str">
        <f>IF(SUM('Control Sample Data'!G$3:G$98)&gt;10,IF(AND(ISNUMBER('Control Sample Data'!G119),'Control Sample Data'!G119&lt;$B$1,'Control Sample Data'!G119&gt;0),'Control Sample Data'!G119,$B$1),"")</f>
        <v/>
      </c>
      <c r="T120" s="17" t="str">
        <f>IF(SUM('Control Sample Data'!H$3:H$98)&gt;10,IF(AND(ISNUMBER('Control Sample Data'!H119),'Control Sample Data'!H119&lt;$B$1,'Control Sample Data'!H119&gt;0),'Control Sample Data'!H119,$B$1),"")</f>
        <v/>
      </c>
      <c r="U120" s="17" t="str">
        <f>IF(SUM('Control Sample Data'!I$3:I$98)&gt;10,IF(AND(ISNUMBER('Control Sample Data'!I119),'Control Sample Data'!I119&lt;$B$1,'Control Sample Data'!I119&gt;0),'Control Sample Data'!I119,$B$1),"")</f>
        <v/>
      </c>
      <c r="V120" s="17" t="str">
        <f>IF(SUM('Control Sample Data'!J$3:J$98)&gt;10,IF(AND(ISNUMBER('Control Sample Data'!J119),'Control Sample Data'!J119&lt;$B$1,'Control Sample Data'!J119&gt;0),'Control Sample Data'!J119,$B$1),"")</f>
        <v/>
      </c>
      <c r="W120" s="17" t="str">
        <f>IF(SUM('Control Sample Data'!K$3:K$98)&gt;10,IF(AND(ISNUMBER('Control Sample Data'!K119),'Control Sample Data'!K119&lt;$B$1,'Control Sample Data'!K119&gt;0),'Control Sample Data'!K119,$B$1),"")</f>
        <v/>
      </c>
      <c r="X120" s="17" t="str">
        <f>IF(SUM('Control Sample Data'!L$3:L$98)&gt;10,IF(AND(ISNUMBER('Control Sample Data'!L119),'Control Sample Data'!L119&lt;$B$1,'Control Sample Data'!L119&gt;0),'Control Sample Data'!L119,$B$1),"")</f>
        <v/>
      </c>
      <c r="Y120" s="17" t="str">
        <f>IF(SUM('Control Sample Data'!M$3:M$98)&gt;10,IF(AND(ISNUMBER('Control Sample Data'!M119),'Control Sample Data'!M119&lt;$B$1,'Control Sample Data'!M119&gt;0),'Control Sample Data'!M119,$B$1),"")</f>
        <v/>
      </c>
      <c r="Z120" s="23" t="s">
        <v>708</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8"/>
      <c r="B121" s="16" t="str">
        <f>IF('Gene Table'!D120="","",'Gene Table'!D120)</f>
        <v>NM_000267</v>
      </c>
      <c r="C121" s="16" t="s">
        <v>93</v>
      </c>
      <c r="D121" s="17" t="str">
        <f>IF(SUM('Test Sample Data'!D$3:D$98)&gt;10,IF(AND(ISNUMBER('Test Sample Data'!D120),'Test Sample Data'!D120&lt;$B$1,'Test Sample Data'!D120&gt;0),'Test Sample Data'!D120,$B$1),"")</f>
        <v/>
      </c>
      <c r="E121" s="17" t="str">
        <f>IF(SUM('Test Sample Data'!E$3:E$98)&gt;10,IF(AND(ISNUMBER('Test Sample Data'!E120),'Test Sample Data'!E120&lt;$B$1,'Test Sample Data'!E120&gt;0),'Test Sample Data'!E120,$B$1),"")</f>
        <v/>
      </c>
      <c r="F121" s="17" t="str">
        <f>IF(SUM('Test Sample Data'!F$3:F$98)&gt;10,IF(AND(ISNUMBER('Test Sample Data'!F120),'Test Sample Data'!F120&lt;$B$1,'Test Sample Data'!F120&gt;0),'Test Sample Data'!F120,$B$1),"")</f>
        <v/>
      </c>
      <c r="G121" s="17" t="str">
        <f>IF(SUM('Test Sample Data'!G$3:G$98)&gt;10,IF(AND(ISNUMBER('Test Sample Data'!G120),'Test Sample Data'!G120&lt;$B$1,'Test Sample Data'!G120&gt;0),'Test Sample Data'!G120,$B$1),"")</f>
        <v/>
      </c>
      <c r="H121" s="17" t="str">
        <f>IF(SUM('Test Sample Data'!H$3:H$98)&gt;10,IF(AND(ISNUMBER('Test Sample Data'!H120),'Test Sample Data'!H120&lt;$B$1,'Test Sample Data'!H120&gt;0),'Test Sample Data'!H120,$B$1),"")</f>
        <v/>
      </c>
      <c r="I121" s="17" t="str">
        <f>IF(SUM('Test Sample Data'!I$3:I$98)&gt;10,IF(AND(ISNUMBER('Test Sample Data'!I120),'Test Sample Data'!I120&lt;$B$1,'Test Sample Data'!I120&gt;0),'Test Sample Data'!I120,$B$1),"")</f>
        <v/>
      </c>
      <c r="J121" s="17" t="str">
        <f>IF(SUM('Test Sample Data'!J$3:J$98)&gt;10,IF(AND(ISNUMBER('Test Sample Data'!J120),'Test Sample Data'!J120&lt;$B$1,'Test Sample Data'!J120&gt;0),'Test Sample Data'!J120,$B$1),"")</f>
        <v/>
      </c>
      <c r="K121" s="17" t="str">
        <f>IF(SUM('Test Sample Data'!K$3:K$98)&gt;10,IF(AND(ISNUMBER('Test Sample Data'!K120),'Test Sample Data'!K120&lt;$B$1,'Test Sample Data'!K120&gt;0),'Test Sample Data'!K120,$B$1),"")</f>
        <v/>
      </c>
      <c r="L121" s="17" t="str">
        <f>IF(SUM('Test Sample Data'!L$3:L$98)&gt;10,IF(AND(ISNUMBER('Test Sample Data'!L120),'Test Sample Data'!L120&lt;$B$1,'Test Sample Data'!L120&gt;0),'Test Sample Data'!L120,$B$1),"")</f>
        <v/>
      </c>
      <c r="M121" s="17" t="str">
        <f>IF(SUM('Test Sample Data'!M$3:M$98)&gt;10,IF(AND(ISNUMBER('Test Sample Data'!M120),'Test Sample Data'!M120&lt;$B$1,'Test Sample Data'!M120&gt;0),'Test Sample Data'!M120,$B$1),"")</f>
        <v/>
      </c>
      <c r="N121" s="17" t="str">
        <f>'Gene Table'!D120</f>
        <v>NM_000267</v>
      </c>
      <c r="O121" s="16" t="s">
        <v>93</v>
      </c>
      <c r="P121" s="17" t="str">
        <f>IF(SUM('Control Sample Data'!D$3:D$98)&gt;10,IF(AND(ISNUMBER('Control Sample Data'!D120),'Control Sample Data'!D120&lt;$B$1,'Control Sample Data'!D120&gt;0),'Control Sample Data'!D120,$B$1),"")</f>
        <v/>
      </c>
      <c r="Q121" s="17" t="str">
        <f>IF(SUM('Control Sample Data'!E$3:E$98)&gt;10,IF(AND(ISNUMBER('Control Sample Data'!E120),'Control Sample Data'!E120&lt;$B$1,'Control Sample Data'!E120&gt;0),'Control Sample Data'!E120,$B$1),"")</f>
        <v/>
      </c>
      <c r="R121" s="17" t="str">
        <f>IF(SUM('Control Sample Data'!F$3:F$98)&gt;10,IF(AND(ISNUMBER('Control Sample Data'!F120),'Control Sample Data'!F120&lt;$B$1,'Control Sample Data'!F120&gt;0),'Control Sample Data'!F120,$B$1),"")</f>
        <v/>
      </c>
      <c r="S121" s="17" t="str">
        <f>IF(SUM('Control Sample Data'!G$3:G$98)&gt;10,IF(AND(ISNUMBER('Control Sample Data'!G120),'Control Sample Data'!G120&lt;$B$1,'Control Sample Data'!G120&gt;0),'Control Sample Data'!G120,$B$1),"")</f>
        <v/>
      </c>
      <c r="T121" s="17" t="str">
        <f>IF(SUM('Control Sample Data'!H$3:H$98)&gt;10,IF(AND(ISNUMBER('Control Sample Data'!H120),'Control Sample Data'!H120&lt;$B$1,'Control Sample Data'!H120&gt;0),'Control Sample Data'!H120,$B$1),"")</f>
        <v/>
      </c>
      <c r="U121" s="17" t="str">
        <f>IF(SUM('Control Sample Data'!I$3:I$98)&gt;10,IF(AND(ISNUMBER('Control Sample Data'!I120),'Control Sample Data'!I120&lt;$B$1,'Control Sample Data'!I120&gt;0),'Control Sample Data'!I120,$B$1),"")</f>
        <v/>
      </c>
      <c r="V121" s="17" t="str">
        <f>IF(SUM('Control Sample Data'!J$3:J$98)&gt;10,IF(AND(ISNUMBER('Control Sample Data'!J120),'Control Sample Data'!J120&lt;$B$1,'Control Sample Data'!J120&gt;0),'Control Sample Data'!J120,$B$1),"")</f>
        <v/>
      </c>
      <c r="W121" s="17" t="str">
        <f>IF(SUM('Control Sample Data'!K$3:K$98)&gt;10,IF(AND(ISNUMBER('Control Sample Data'!K120),'Control Sample Data'!K120&lt;$B$1,'Control Sample Data'!K120&gt;0),'Control Sample Data'!K120,$B$1),"")</f>
        <v/>
      </c>
      <c r="X121" s="17" t="str">
        <f>IF(SUM('Control Sample Data'!L$3:L$98)&gt;10,IF(AND(ISNUMBER('Control Sample Data'!L120),'Control Sample Data'!L120&lt;$B$1,'Control Sample Data'!L120&gt;0),'Control Sample Data'!L120,$B$1),"")</f>
        <v/>
      </c>
      <c r="Y121" s="17" t="str">
        <f>IF(SUM('Control Sample Data'!M$3:M$98)&gt;10,IF(AND(ISNUMBER('Control Sample Data'!M120),'Control Sample Data'!M120&lt;$B$1,'Control Sample Data'!M120&gt;0),'Control Sample Data'!M120,$B$1),"")</f>
        <v/>
      </c>
      <c r="Z121" s="24" t="s">
        <v>709</v>
      </c>
      <c r="AA121" s="24"/>
      <c r="AB121" s="24"/>
      <c r="AC121" s="24"/>
      <c r="AD121" s="24"/>
      <c r="AE121" s="24"/>
      <c r="AF121" s="24"/>
      <c r="AG121" s="24"/>
      <c r="AH121" s="24"/>
      <c r="AI121" s="24" t="s">
        <v>709</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8"/>
      <c r="B122" s="16" t="str">
        <f>IF('Gene Table'!D121="","",'Gene Table'!D121)</f>
        <v>NM_002485</v>
      </c>
      <c r="C122" s="16" t="s">
        <v>97</v>
      </c>
      <c r="D122" s="17" t="str">
        <f>IF(SUM('Test Sample Data'!D$3:D$98)&gt;10,IF(AND(ISNUMBER('Test Sample Data'!D121),'Test Sample Data'!D121&lt;$B$1,'Test Sample Data'!D121&gt;0),'Test Sample Data'!D121,$B$1),"")</f>
        <v/>
      </c>
      <c r="E122" s="17" t="str">
        <f>IF(SUM('Test Sample Data'!E$3:E$98)&gt;10,IF(AND(ISNUMBER('Test Sample Data'!E121),'Test Sample Data'!E121&lt;$B$1,'Test Sample Data'!E121&gt;0),'Test Sample Data'!E121,$B$1),"")</f>
        <v/>
      </c>
      <c r="F122" s="17" t="str">
        <f>IF(SUM('Test Sample Data'!F$3:F$98)&gt;10,IF(AND(ISNUMBER('Test Sample Data'!F121),'Test Sample Data'!F121&lt;$B$1,'Test Sample Data'!F121&gt;0),'Test Sample Data'!F121,$B$1),"")</f>
        <v/>
      </c>
      <c r="G122" s="17" t="str">
        <f>IF(SUM('Test Sample Data'!G$3:G$98)&gt;10,IF(AND(ISNUMBER('Test Sample Data'!G121),'Test Sample Data'!G121&lt;$B$1,'Test Sample Data'!G121&gt;0),'Test Sample Data'!G121,$B$1),"")</f>
        <v/>
      </c>
      <c r="H122" s="17" t="str">
        <f>IF(SUM('Test Sample Data'!H$3:H$98)&gt;10,IF(AND(ISNUMBER('Test Sample Data'!H121),'Test Sample Data'!H121&lt;$B$1,'Test Sample Data'!H121&gt;0),'Test Sample Data'!H121,$B$1),"")</f>
        <v/>
      </c>
      <c r="I122" s="17" t="str">
        <f>IF(SUM('Test Sample Data'!I$3:I$98)&gt;10,IF(AND(ISNUMBER('Test Sample Data'!I121),'Test Sample Data'!I121&lt;$B$1,'Test Sample Data'!I121&gt;0),'Test Sample Data'!I121,$B$1),"")</f>
        <v/>
      </c>
      <c r="J122" s="17" t="str">
        <f>IF(SUM('Test Sample Data'!J$3:J$98)&gt;10,IF(AND(ISNUMBER('Test Sample Data'!J121),'Test Sample Data'!J121&lt;$B$1,'Test Sample Data'!J121&gt;0),'Test Sample Data'!J121,$B$1),"")</f>
        <v/>
      </c>
      <c r="K122" s="17" t="str">
        <f>IF(SUM('Test Sample Data'!K$3:K$98)&gt;10,IF(AND(ISNUMBER('Test Sample Data'!K121),'Test Sample Data'!K121&lt;$B$1,'Test Sample Data'!K121&gt;0),'Test Sample Data'!K121,$B$1),"")</f>
        <v/>
      </c>
      <c r="L122" s="17" t="str">
        <f>IF(SUM('Test Sample Data'!L$3:L$98)&gt;10,IF(AND(ISNUMBER('Test Sample Data'!L121),'Test Sample Data'!L121&lt;$B$1,'Test Sample Data'!L121&gt;0),'Test Sample Data'!L121,$B$1),"")</f>
        <v/>
      </c>
      <c r="M122" s="17" t="str">
        <f>IF(SUM('Test Sample Data'!M$3:M$98)&gt;10,IF(AND(ISNUMBER('Test Sample Data'!M121),'Test Sample Data'!M121&lt;$B$1,'Test Sample Data'!M121&gt;0),'Test Sample Data'!M121,$B$1),"")</f>
        <v/>
      </c>
      <c r="N122" s="17" t="str">
        <f>'Gene Table'!D121</f>
        <v>NM_002485</v>
      </c>
      <c r="O122" s="16" t="s">
        <v>97</v>
      </c>
      <c r="P122" s="17" t="str">
        <f>IF(SUM('Control Sample Data'!D$3:D$98)&gt;10,IF(AND(ISNUMBER('Control Sample Data'!D121),'Control Sample Data'!D121&lt;$B$1,'Control Sample Data'!D121&gt;0),'Control Sample Data'!D121,$B$1),"")</f>
        <v/>
      </c>
      <c r="Q122" s="17" t="str">
        <f>IF(SUM('Control Sample Data'!E$3:E$98)&gt;10,IF(AND(ISNUMBER('Control Sample Data'!E121),'Control Sample Data'!E121&lt;$B$1,'Control Sample Data'!E121&gt;0),'Control Sample Data'!E121,$B$1),"")</f>
        <v/>
      </c>
      <c r="R122" s="17" t="str">
        <f>IF(SUM('Control Sample Data'!F$3:F$98)&gt;10,IF(AND(ISNUMBER('Control Sample Data'!F121),'Control Sample Data'!F121&lt;$B$1,'Control Sample Data'!F121&gt;0),'Control Sample Data'!F121,$B$1),"")</f>
        <v/>
      </c>
      <c r="S122" s="17" t="str">
        <f>IF(SUM('Control Sample Data'!G$3:G$98)&gt;10,IF(AND(ISNUMBER('Control Sample Data'!G121),'Control Sample Data'!G121&lt;$B$1,'Control Sample Data'!G121&gt;0),'Control Sample Data'!G121,$B$1),"")</f>
        <v/>
      </c>
      <c r="T122" s="17" t="str">
        <f>IF(SUM('Control Sample Data'!H$3:H$98)&gt;10,IF(AND(ISNUMBER('Control Sample Data'!H121),'Control Sample Data'!H121&lt;$B$1,'Control Sample Data'!H121&gt;0),'Control Sample Data'!H121,$B$1),"")</f>
        <v/>
      </c>
      <c r="U122" s="17" t="str">
        <f>IF(SUM('Control Sample Data'!I$3:I$98)&gt;10,IF(AND(ISNUMBER('Control Sample Data'!I121),'Control Sample Data'!I121&lt;$B$1,'Control Sample Data'!I121&gt;0),'Control Sample Data'!I121,$B$1),"")</f>
        <v/>
      </c>
      <c r="V122" s="17" t="str">
        <f>IF(SUM('Control Sample Data'!J$3:J$98)&gt;10,IF(AND(ISNUMBER('Control Sample Data'!J121),'Control Sample Data'!J121&lt;$B$1,'Control Sample Data'!J121&gt;0),'Control Sample Data'!J121,$B$1),"")</f>
        <v/>
      </c>
      <c r="W122" s="17" t="str">
        <f>IF(SUM('Control Sample Data'!K$3:K$98)&gt;10,IF(AND(ISNUMBER('Control Sample Data'!K121),'Control Sample Data'!K121&lt;$B$1,'Control Sample Data'!K121&gt;0),'Control Sample Data'!K121,$B$1),"")</f>
        <v/>
      </c>
      <c r="X122" s="17" t="str">
        <f>IF(SUM('Control Sample Data'!L$3:L$98)&gt;10,IF(AND(ISNUMBER('Control Sample Data'!L121),'Control Sample Data'!L121&lt;$B$1,'Control Sample Data'!L121&gt;0),'Control Sample Data'!L121,$B$1),"")</f>
        <v/>
      </c>
      <c r="Y122" s="17"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8"/>
      <c r="B123" s="16" t="str">
        <f>IF('Gene Table'!D122="","",'Gene Table'!D122)</f>
        <v>NM_000254</v>
      </c>
      <c r="C123" s="16" t="s">
        <v>101</v>
      </c>
      <c r="D123" s="17" t="str">
        <f>IF(SUM('Test Sample Data'!D$3:D$98)&gt;10,IF(AND(ISNUMBER('Test Sample Data'!D122),'Test Sample Data'!D122&lt;$B$1,'Test Sample Data'!D122&gt;0),'Test Sample Data'!D122,$B$1),"")</f>
        <v/>
      </c>
      <c r="E123" s="17" t="str">
        <f>IF(SUM('Test Sample Data'!E$3:E$98)&gt;10,IF(AND(ISNUMBER('Test Sample Data'!E122),'Test Sample Data'!E122&lt;$B$1,'Test Sample Data'!E122&gt;0),'Test Sample Data'!E122,$B$1),"")</f>
        <v/>
      </c>
      <c r="F123" s="17" t="str">
        <f>IF(SUM('Test Sample Data'!F$3:F$98)&gt;10,IF(AND(ISNUMBER('Test Sample Data'!F122),'Test Sample Data'!F122&lt;$B$1,'Test Sample Data'!F122&gt;0),'Test Sample Data'!F122,$B$1),"")</f>
        <v/>
      </c>
      <c r="G123" s="17" t="str">
        <f>IF(SUM('Test Sample Data'!G$3:G$98)&gt;10,IF(AND(ISNUMBER('Test Sample Data'!G122),'Test Sample Data'!G122&lt;$B$1,'Test Sample Data'!G122&gt;0),'Test Sample Data'!G122,$B$1),"")</f>
        <v/>
      </c>
      <c r="H123" s="17" t="str">
        <f>IF(SUM('Test Sample Data'!H$3:H$98)&gt;10,IF(AND(ISNUMBER('Test Sample Data'!H122),'Test Sample Data'!H122&lt;$B$1,'Test Sample Data'!H122&gt;0),'Test Sample Data'!H122,$B$1),"")</f>
        <v/>
      </c>
      <c r="I123" s="17" t="str">
        <f>IF(SUM('Test Sample Data'!I$3:I$98)&gt;10,IF(AND(ISNUMBER('Test Sample Data'!I122),'Test Sample Data'!I122&lt;$B$1,'Test Sample Data'!I122&gt;0),'Test Sample Data'!I122,$B$1),"")</f>
        <v/>
      </c>
      <c r="J123" s="17" t="str">
        <f>IF(SUM('Test Sample Data'!J$3:J$98)&gt;10,IF(AND(ISNUMBER('Test Sample Data'!J122),'Test Sample Data'!J122&lt;$B$1,'Test Sample Data'!J122&gt;0),'Test Sample Data'!J122,$B$1),"")</f>
        <v/>
      </c>
      <c r="K123" s="17" t="str">
        <f>IF(SUM('Test Sample Data'!K$3:K$98)&gt;10,IF(AND(ISNUMBER('Test Sample Data'!K122),'Test Sample Data'!K122&lt;$B$1,'Test Sample Data'!K122&gt;0),'Test Sample Data'!K122,$B$1),"")</f>
        <v/>
      </c>
      <c r="L123" s="17" t="str">
        <f>IF(SUM('Test Sample Data'!L$3:L$98)&gt;10,IF(AND(ISNUMBER('Test Sample Data'!L122),'Test Sample Data'!L122&lt;$B$1,'Test Sample Data'!L122&gt;0),'Test Sample Data'!L122,$B$1),"")</f>
        <v/>
      </c>
      <c r="M123" s="17" t="str">
        <f>IF(SUM('Test Sample Data'!M$3:M$98)&gt;10,IF(AND(ISNUMBER('Test Sample Data'!M122),'Test Sample Data'!M122&lt;$B$1,'Test Sample Data'!M122&gt;0),'Test Sample Data'!M122,$B$1),"")</f>
        <v/>
      </c>
      <c r="N123" s="17" t="str">
        <f>'Gene Table'!D122</f>
        <v>NM_000254</v>
      </c>
      <c r="O123" s="16" t="s">
        <v>101</v>
      </c>
      <c r="P123" s="17" t="str">
        <f>IF(SUM('Control Sample Data'!D$3:D$98)&gt;10,IF(AND(ISNUMBER('Control Sample Data'!D122),'Control Sample Data'!D122&lt;$B$1,'Control Sample Data'!D122&gt;0),'Control Sample Data'!D122,$B$1),"")</f>
        <v/>
      </c>
      <c r="Q123" s="17" t="str">
        <f>IF(SUM('Control Sample Data'!E$3:E$98)&gt;10,IF(AND(ISNUMBER('Control Sample Data'!E122),'Control Sample Data'!E122&lt;$B$1,'Control Sample Data'!E122&gt;0),'Control Sample Data'!E122,$B$1),"")</f>
        <v/>
      </c>
      <c r="R123" s="17" t="str">
        <f>IF(SUM('Control Sample Data'!F$3:F$98)&gt;10,IF(AND(ISNUMBER('Control Sample Data'!F122),'Control Sample Data'!F122&lt;$B$1,'Control Sample Data'!F122&gt;0),'Control Sample Data'!F122,$B$1),"")</f>
        <v/>
      </c>
      <c r="S123" s="17" t="str">
        <f>IF(SUM('Control Sample Data'!G$3:G$98)&gt;10,IF(AND(ISNUMBER('Control Sample Data'!G122),'Control Sample Data'!G122&lt;$B$1,'Control Sample Data'!G122&gt;0),'Control Sample Data'!G122,$B$1),"")</f>
        <v/>
      </c>
      <c r="T123" s="17" t="str">
        <f>IF(SUM('Control Sample Data'!H$3:H$98)&gt;10,IF(AND(ISNUMBER('Control Sample Data'!H122),'Control Sample Data'!H122&lt;$B$1,'Control Sample Data'!H122&gt;0),'Control Sample Data'!H122,$B$1),"")</f>
        <v/>
      </c>
      <c r="U123" s="17" t="str">
        <f>IF(SUM('Control Sample Data'!I$3:I$98)&gt;10,IF(AND(ISNUMBER('Control Sample Data'!I122),'Control Sample Data'!I122&lt;$B$1,'Control Sample Data'!I122&gt;0),'Control Sample Data'!I122,$B$1),"")</f>
        <v/>
      </c>
      <c r="V123" s="17" t="str">
        <f>IF(SUM('Control Sample Data'!J$3:J$98)&gt;10,IF(AND(ISNUMBER('Control Sample Data'!J122),'Control Sample Data'!J122&lt;$B$1,'Control Sample Data'!J122&gt;0),'Control Sample Data'!J122,$B$1),"")</f>
        <v/>
      </c>
      <c r="W123" s="17" t="str">
        <f>IF(SUM('Control Sample Data'!K$3:K$98)&gt;10,IF(AND(ISNUMBER('Control Sample Data'!K122),'Control Sample Data'!K122&lt;$B$1,'Control Sample Data'!K122&gt;0),'Control Sample Data'!K122,$B$1),"")</f>
        <v/>
      </c>
      <c r="X123" s="17" t="str">
        <f>IF(SUM('Control Sample Data'!L$3:L$98)&gt;10,IF(AND(ISNUMBER('Control Sample Data'!L122),'Control Sample Data'!L122&lt;$B$1,'Control Sample Data'!L122&gt;0),'Control Sample Data'!L122,$B$1),"")</f>
        <v/>
      </c>
      <c r="Y123" s="17"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8"/>
      <c r="B124" s="16" t="str">
        <f>IF('Gene Table'!D123="","",'Gene Table'!D123)</f>
        <v>NM_002439</v>
      </c>
      <c r="C124" s="16" t="s">
        <v>105</v>
      </c>
      <c r="D124" s="17" t="str">
        <f>IF(SUM('Test Sample Data'!D$3:D$98)&gt;10,IF(AND(ISNUMBER('Test Sample Data'!D123),'Test Sample Data'!D123&lt;$B$1,'Test Sample Data'!D123&gt;0),'Test Sample Data'!D123,$B$1),"")</f>
        <v/>
      </c>
      <c r="E124" s="17" t="str">
        <f>IF(SUM('Test Sample Data'!E$3:E$98)&gt;10,IF(AND(ISNUMBER('Test Sample Data'!E123),'Test Sample Data'!E123&lt;$B$1,'Test Sample Data'!E123&gt;0),'Test Sample Data'!E123,$B$1),"")</f>
        <v/>
      </c>
      <c r="F124" s="17" t="str">
        <f>IF(SUM('Test Sample Data'!F$3:F$98)&gt;10,IF(AND(ISNUMBER('Test Sample Data'!F123),'Test Sample Data'!F123&lt;$B$1,'Test Sample Data'!F123&gt;0),'Test Sample Data'!F123,$B$1),"")</f>
        <v/>
      </c>
      <c r="G124" s="17" t="str">
        <f>IF(SUM('Test Sample Data'!G$3:G$98)&gt;10,IF(AND(ISNUMBER('Test Sample Data'!G123),'Test Sample Data'!G123&lt;$B$1,'Test Sample Data'!G123&gt;0),'Test Sample Data'!G123,$B$1),"")</f>
        <v/>
      </c>
      <c r="H124" s="17" t="str">
        <f>IF(SUM('Test Sample Data'!H$3:H$98)&gt;10,IF(AND(ISNUMBER('Test Sample Data'!H123),'Test Sample Data'!H123&lt;$B$1,'Test Sample Data'!H123&gt;0),'Test Sample Data'!H123,$B$1),"")</f>
        <v/>
      </c>
      <c r="I124" s="17" t="str">
        <f>IF(SUM('Test Sample Data'!I$3:I$98)&gt;10,IF(AND(ISNUMBER('Test Sample Data'!I123),'Test Sample Data'!I123&lt;$B$1,'Test Sample Data'!I123&gt;0),'Test Sample Data'!I123,$B$1),"")</f>
        <v/>
      </c>
      <c r="J124" s="17" t="str">
        <f>IF(SUM('Test Sample Data'!J$3:J$98)&gt;10,IF(AND(ISNUMBER('Test Sample Data'!J123),'Test Sample Data'!J123&lt;$B$1,'Test Sample Data'!J123&gt;0),'Test Sample Data'!J123,$B$1),"")</f>
        <v/>
      </c>
      <c r="K124" s="17" t="str">
        <f>IF(SUM('Test Sample Data'!K$3:K$98)&gt;10,IF(AND(ISNUMBER('Test Sample Data'!K123),'Test Sample Data'!K123&lt;$B$1,'Test Sample Data'!K123&gt;0),'Test Sample Data'!K123,$B$1),"")</f>
        <v/>
      </c>
      <c r="L124" s="17" t="str">
        <f>IF(SUM('Test Sample Data'!L$3:L$98)&gt;10,IF(AND(ISNUMBER('Test Sample Data'!L123),'Test Sample Data'!L123&lt;$B$1,'Test Sample Data'!L123&gt;0),'Test Sample Data'!L123,$B$1),"")</f>
        <v/>
      </c>
      <c r="M124" s="17" t="str">
        <f>IF(SUM('Test Sample Data'!M$3:M$98)&gt;10,IF(AND(ISNUMBER('Test Sample Data'!M123),'Test Sample Data'!M123&lt;$B$1,'Test Sample Data'!M123&gt;0),'Test Sample Data'!M123,$B$1),"")</f>
        <v/>
      </c>
      <c r="N124" s="17" t="str">
        <f>'Gene Table'!D123</f>
        <v>NM_002439</v>
      </c>
      <c r="O124" s="16" t="s">
        <v>105</v>
      </c>
      <c r="P124" s="17" t="str">
        <f>IF(SUM('Control Sample Data'!D$3:D$98)&gt;10,IF(AND(ISNUMBER('Control Sample Data'!D123),'Control Sample Data'!D123&lt;$B$1,'Control Sample Data'!D123&gt;0),'Control Sample Data'!D123,$B$1),"")</f>
        <v/>
      </c>
      <c r="Q124" s="17" t="str">
        <f>IF(SUM('Control Sample Data'!E$3:E$98)&gt;10,IF(AND(ISNUMBER('Control Sample Data'!E123),'Control Sample Data'!E123&lt;$B$1,'Control Sample Data'!E123&gt;0),'Control Sample Data'!E123,$B$1),"")</f>
        <v/>
      </c>
      <c r="R124" s="17" t="str">
        <f>IF(SUM('Control Sample Data'!F$3:F$98)&gt;10,IF(AND(ISNUMBER('Control Sample Data'!F123),'Control Sample Data'!F123&lt;$B$1,'Control Sample Data'!F123&gt;0),'Control Sample Data'!F123,$B$1),"")</f>
        <v/>
      </c>
      <c r="S124" s="17" t="str">
        <f>IF(SUM('Control Sample Data'!G$3:G$98)&gt;10,IF(AND(ISNUMBER('Control Sample Data'!G123),'Control Sample Data'!G123&lt;$B$1,'Control Sample Data'!G123&gt;0),'Control Sample Data'!G123,$B$1),"")</f>
        <v/>
      </c>
      <c r="T124" s="17" t="str">
        <f>IF(SUM('Control Sample Data'!H$3:H$98)&gt;10,IF(AND(ISNUMBER('Control Sample Data'!H123),'Control Sample Data'!H123&lt;$B$1,'Control Sample Data'!H123&gt;0),'Control Sample Data'!H123,$B$1),"")</f>
        <v/>
      </c>
      <c r="U124" s="17" t="str">
        <f>IF(SUM('Control Sample Data'!I$3:I$98)&gt;10,IF(AND(ISNUMBER('Control Sample Data'!I123),'Control Sample Data'!I123&lt;$B$1,'Control Sample Data'!I123&gt;0),'Control Sample Data'!I123,$B$1),"")</f>
        <v/>
      </c>
      <c r="V124" s="17" t="str">
        <f>IF(SUM('Control Sample Data'!J$3:J$98)&gt;10,IF(AND(ISNUMBER('Control Sample Data'!J123),'Control Sample Data'!J123&lt;$B$1,'Control Sample Data'!J123&gt;0),'Control Sample Data'!J123,$B$1),"")</f>
        <v/>
      </c>
      <c r="W124" s="17" t="str">
        <f>IF(SUM('Control Sample Data'!K$3:K$98)&gt;10,IF(AND(ISNUMBER('Control Sample Data'!K123),'Control Sample Data'!K123&lt;$B$1,'Control Sample Data'!K123&gt;0),'Control Sample Data'!K123,$B$1),"")</f>
        <v/>
      </c>
      <c r="X124" s="17" t="str">
        <f>IF(SUM('Control Sample Data'!L$3:L$98)&gt;10,IF(AND(ISNUMBER('Control Sample Data'!L123),'Control Sample Data'!L123&lt;$B$1,'Control Sample Data'!L123&gt;0),'Control Sample Data'!L123,$B$1),"")</f>
        <v/>
      </c>
      <c r="Y124" s="17"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8"/>
      <c r="B125" s="16" t="str">
        <f>IF('Gene Table'!D124="","",'Gene Table'!D124)</f>
        <v>NM_019899</v>
      </c>
      <c r="C125" s="16" t="s">
        <v>109</v>
      </c>
      <c r="D125" s="17" t="str">
        <f>IF(SUM('Test Sample Data'!D$3:D$98)&gt;10,IF(AND(ISNUMBER('Test Sample Data'!D124),'Test Sample Data'!D124&lt;$B$1,'Test Sample Data'!D124&gt;0),'Test Sample Data'!D124,$B$1),"")</f>
        <v/>
      </c>
      <c r="E125" s="17" t="str">
        <f>IF(SUM('Test Sample Data'!E$3:E$98)&gt;10,IF(AND(ISNUMBER('Test Sample Data'!E124),'Test Sample Data'!E124&lt;$B$1,'Test Sample Data'!E124&gt;0),'Test Sample Data'!E124,$B$1),"")</f>
        <v/>
      </c>
      <c r="F125" s="17" t="str">
        <f>IF(SUM('Test Sample Data'!F$3:F$98)&gt;10,IF(AND(ISNUMBER('Test Sample Data'!F124),'Test Sample Data'!F124&lt;$B$1,'Test Sample Data'!F124&gt;0),'Test Sample Data'!F124,$B$1),"")</f>
        <v/>
      </c>
      <c r="G125" s="17" t="str">
        <f>IF(SUM('Test Sample Data'!G$3:G$98)&gt;10,IF(AND(ISNUMBER('Test Sample Data'!G124),'Test Sample Data'!G124&lt;$B$1,'Test Sample Data'!G124&gt;0),'Test Sample Data'!G124,$B$1),"")</f>
        <v/>
      </c>
      <c r="H125" s="17" t="str">
        <f>IF(SUM('Test Sample Data'!H$3:H$98)&gt;10,IF(AND(ISNUMBER('Test Sample Data'!H124),'Test Sample Data'!H124&lt;$B$1,'Test Sample Data'!H124&gt;0),'Test Sample Data'!H124,$B$1),"")</f>
        <v/>
      </c>
      <c r="I125" s="17" t="str">
        <f>IF(SUM('Test Sample Data'!I$3:I$98)&gt;10,IF(AND(ISNUMBER('Test Sample Data'!I124),'Test Sample Data'!I124&lt;$B$1,'Test Sample Data'!I124&gt;0),'Test Sample Data'!I124,$B$1),"")</f>
        <v/>
      </c>
      <c r="J125" s="17" t="str">
        <f>IF(SUM('Test Sample Data'!J$3:J$98)&gt;10,IF(AND(ISNUMBER('Test Sample Data'!J124),'Test Sample Data'!J124&lt;$B$1,'Test Sample Data'!J124&gt;0),'Test Sample Data'!J124,$B$1),"")</f>
        <v/>
      </c>
      <c r="K125" s="17" t="str">
        <f>IF(SUM('Test Sample Data'!K$3:K$98)&gt;10,IF(AND(ISNUMBER('Test Sample Data'!K124),'Test Sample Data'!K124&lt;$B$1,'Test Sample Data'!K124&gt;0),'Test Sample Data'!K124,$B$1),"")</f>
        <v/>
      </c>
      <c r="L125" s="17" t="str">
        <f>IF(SUM('Test Sample Data'!L$3:L$98)&gt;10,IF(AND(ISNUMBER('Test Sample Data'!L124),'Test Sample Data'!L124&lt;$B$1,'Test Sample Data'!L124&gt;0),'Test Sample Data'!L124,$B$1),"")</f>
        <v/>
      </c>
      <c r="M125" s="17" t="str">
        <f>IF(SUM('Test Sample Data'!M$3:M$98)&gt;10,IF(AND(ISNUMBER('Test Sample Data'!M124),'Test Sample Data'!M124&lt;$B$1,'Test Sample Data'!M124&gt;0),'Test Sample Data'!M124,$B$1),"")</f>
        <v/>
      </c>
      <c r="N125" s="17" t="str">
        <f>'Gene Table'!D124</f>
        <v>NM_019899</v>
      </c>
      <c r="O125" s="16" t="s">
        <v>109</v>
      </c>
      <c r="P125" s="17" t="str">
        <f>IF(SUM('Control Sample Data'!D$3:D$98)&gt;10,IF(AND(ISNUMBER('Control Sample Data'!D124),'Control Sample Data'!D124&lt;$B$1,'Control Sample Data'!D124&gt;0),'Control Sample Data'!D124,$B$1),"")</f>
        <v/>
      </c>
      <c r="Q125" s="17" t="str">
        <f>IF(SUM('Control Sample Data'!E$3:E$98)&gt;10,IF(AND(ISNUMBER('Control Sample Data'!E124),'Control Sample Data'!E124&lt;$B$1,'Control Sample Data'!E124&gt;0),'Control Sample Data'!E124,$B$1),"")</f>
        <v/>
      </c>
      <c r="R125" s="17" t="str">
        <f>IF(SUM('Control Sample Data'!F$3:F$98)&gt;10,IF(AND(ISNUMBER('Control Sample Data'!F124),'Control Sample Data'!F124&lt;$B$1,'Control Sample Data'!F124&gt;0),'Control Sample Data'!F124,$B$1),"")</f>
        <v/>
      </c>
      <c r="S125" s="17" t="str">
        <f>IF(SUM('Control Sample Data'!G$3:G$98)&gt;10,IF(AND(ISNUMBER('Control Sample Data'!G124),'Control Sample Data'!G124&lt;$B$1,'Control Sample Data'!G124&gt;0),'Control Sample Data'!G124,$B$1),"")</f>
        <v/>
      </c>
      <c r="T125" s="17" t="str">
        <f>IF(SUM('Control Sample Data'!H$3:H$98)&gt;10,IF(AND(ISNUMBER('Control Sample Data'!H124),'Control Sample Data'!H124&lt;$B$1,'Control Sample Data'!H124&gt;0),'Control Sample Data'!H124,$B$1),"")</f>
        <v/>
      </c>
      <c r="U125" s="17" t="str">
        <f>IF(SUM('Control Sample Data'!I$3:I$98)&gt;10,IF(AND(ISNUMBER('Control Sample Data'!I124),'Control Sample Data'!I124&lt;$B$1,'Control Sample Data'!I124&gt;0),'Control Sample Data'!I124,$B$1),"")</f>
        <v/>
      </c>
      <c r="V125" s="17" t="str">
        <f>IF(SUM('Control Sample Data'!J$3:J$98)&gt;10,IF(AND(ISNUMBER('Control Sample Data'!J124),'Control Sample Data'!J124&lt;$B$1,'Control Sample Data'!J124&gt;0),'Control Sample Data'!J124,$B$1),"")</f>
        <v/>
      </c>
      <c r="W125" s="17" t="str">
        <f>IF(SUM('Control Sample Data'!K$3:K$98)&gt;10,IF(AND(ISNUMBER('Control Sample Data'!K124),'Control Sample Data'!K124&lt;$B$1,'Control Sample Data'!K124&gt;0),'Control Sample Data'!K124,$B$1),"")</f>
        <v/>
      </c>
      <c r="X125" s="17" t="str">
        <f>IF(SUM('Control Sample Data'!L$3:L$98)&gt;10,IF(AND(ISNUMBER('Control Sample Data'!L124),'Control Sample Data'!L124&lt;$B$1,'Control Sample Data'!L124&gt;0),'Control Sample Data'!L124,$B$1),"")</f>
        <v/>
      </c>
      <c r="Y125" s="17"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8"/>
      <c r="B126" s="16" t="str">
        <f>IF('Gene Table'!D125="","",'Gene Table'!D125)</f>
        <v>NM_000250</v>
      </c>
      <c r="C126" s="16" t="s">
        <v>113</v>
      </c>
      <c r="D126" s="17" t="str">
        <f>IF(SUM('Test Sample Data'!D$3:D$98)&gt;10,IF(AND(ISNUMBER('Test Sample Data'!D125),'Test Sample Data'!D125&lt;$B$1,'Test Sample Data'!D125&gt;0),'Test Sample Data'!D125,$B$1),"")</f>
        <v/>
      </c>
      <c r="E126" s="17" t="str">
        <f>IF(SUM('Test Sample Data'!E$3:E$98)&gt;10,IF(AND(ISNUMBER('Test Sample Data'!E125),'Test Sample Data'!E125&lt;$B$1,'Test Sample Data'!E125&gt;0),'Test Sample Data'!E125,$B$1),"")</f>
        <v/>
      </c>
      <c r="F126" s="17" t="str">
        <f>IF(SUM('Test Sample Data'!F$3:F$98)&gt;10,IF(AND(ISNUMBER('Test Sample Data'!F125),'Test Sample Data'!F125&lt;$B$1,'Test Sample Data'!F125&gt;0),'Test Sample Data'!F125,$B$1),"")</f>
        <v/>
      </c>
      <c r="G126" s="17" t="str">
        <f>IF(SUM('Test Sample Data'!G$3:G$98)&gt;10,IF(AND(ISNUMBER('Test Sample Data'!G125),'Test Sample Data'!G125&lt;$B$1,'Test Sample Data'!G125&gt;0),'Test Sample Data'!G125,$B$1),"")</f>
        <v/>
      </c>
      <c r="H126" s="17" t="str">
        <f>IF(SUM('Test Sample Data'!H$3:H$98)&gt;10,IF(AND(ISNUMBER('Test Sample Data'!H125),'Test Sample Data'!H125&lt;$B$1,'Test Sample Data'!H125&gt;0),'Test Sample Data'!H125,$B$1),"")</f>
        <v/>
      </c>
      <c r="I126" s="17" t="str">
        <f>IF(SUM('Test Sample Data'!I$3:I$98)&gt;10,IF(AND(ISNUMBER('Test Sample Data'!I125),'Test Sample Data'!I125&lt;$B$1,'Test Sample Data'!I125&gt;0),'Test Sample Data'!I125,$B$1),"")</f>
        <v/>
      </c>
      <c r="J126" s="17" t="str">
        <f>IF(SUM('Test Sample Data'!J$3:J$98)&gt;10,IF(AND(ISNUMBER('Test Sample Data'!J125),'Test Sample Data'!J125&lt;$B$1,'Test Sample Data'!J125&gt;0),'Test Sample Data'!J125,$B$1),"")</f>
        <v/>
      </c>
      <c r="K126" s="17" t="str">
        <f>IF(SUM('Test Sample Data'!K$3:K$98)&gt;10,IF(AND(ISNUMBER('Test Sample Data'!K125),'Test Sample Data'!K125&lt;$B$1,'Test Sample Data'!K125&gt;0),'Test Sample Data'!K125,$B$1),"")</f>
        <v/>
      </c>
      <c r="L126" s="17" t="str">
        <f>IF(SUM('Test Sample Data'!L$3:L$98)&gt;10,IF(AND(ISNUMBER('Test Sample Data'!L125),'Test Sample Data'!L125&lt;$B$1,'Test Sample Data'!L125&gt;0),'Test Sample Data'!L125,$B$1),"")</f>
        <v/>
      </c>
      <c r="M126" s="17" t="str">
        <f>IF(SUM('Test Sample Data'!M$3:M$98)&gt;10,IF(AND(ISNUMBER('Test Sample Data'!M125),'Test Sample Data'!M125&lt;$B$1,'Test Sample Data'!M125&gt;0),'Test Sample Data'!M125,$B$1),"")</f>
        <v/>
      </c>
      <c r="N126" s="17" t="str">
        <f>'Gene Table'!D125</f>
        <v>NM_000250</v>
      </c>
      <c r="O126" s="16" t="s">
        <v>113</v>
      </c>
      <c r="P126" s="17" t="str">
        <f>IF(SUM('Control Sample Data'!D$3:D$98)&gt;10,IF(AND(ISNUMBER('Control Sample Data'!D125),'Control Sample Data'!D125&lt;$B$1,'Control Sample Data'!D125&gt;0),'Control Sample Data'!D125,$B$1),"")</f>
        <v/>
      </c>
      <c r="Q126" s="17" t="str">
        <f>IF(SUM('Control Sample Data'!E$3:E$98)&gt;10,IF(AND(ISNUMBER('Control Sample Data'!E125),'Control Sample Data'!E125&lt;$B$1,'Control Sample Data'!E125&gt;0),'Control Sample Data'!E125,$B$1),"")</f>
        <v/>
      </c>
      <c r="R126" s="17" t="str">
        <f>IF(SUM('Control Sample Data'!F$3:F$98)&gt;10,IF(AND(ISNUMBER('Control Sample Data'!F125),'Control Sample Data'!F125&lt;$B$1,'Control Sample Data'!F125&gt;0),'Control Sample Data'!F125,$B$1),"")</f>
        <v/>
      </c>
      <c r="S126" s="17" t="str">
        <f>IF(SUM('Control Sample Data'!G$3:G$98)&gt;10,IF(AND(ISNUMBER('Control Sample Data'!G125),'Control Sample Data'!G125&lt;$B$1,'Control Sample Data'!G125&gt;0),'Control Sample Data'!G125,$B$1),"")</f>
        <v/>
      </c>
      <c r="T126" s="17" t="str">
        <f>IF(SUM('Control Sample Data'!H$3:H$98)&gt;10,IF(AND(ISNUMBER('Control Sample Data'!H125),'Control Sample Data'!H125&lt;$B$1,'Control Sample Data'!H125&gt;0),'Control Sample Data'!H125,$B$1),"")</f>
        <v/>
      </c>
      <c r="U126" s="17" t="str">
        <f>IF(SUM('Control Sample Data'!I$3:I$98)&gt;10,IF(AND(ISNUMBER('Control Sample Data'!I125),'Control Sample Data'!I125&lt;$B$1,'Control Sample Data'!I125&gt;0),'Control Sample Data'!I125,$B$1),"")</f>
        <v/>
      </c>
      <c r="V126" s="17" t="str">
        <f>IF(SUM('Control Sample Data'!J$3:J$98)&gt;10,IF(AND(ISNUMBER('Control Sample Data'!J125),'Control Sample Data'!J125&lt;$B$1,'Control Sample Data'!J125&gt;0),'Control Sample Data'!J125,$B$1),"")</f>
        <v/>
      </c>
      <c r="W126" s="17" t="str">
        <f>IF(SUM('Control Sample Data'!K$3:K$98)&gt;10,IF(AND(ISNUMBER('Control Sample Data'!K125),'Control Sample Data'!K125&lt;$B$1,'Control Sample Data'!K125&gt;0),'Control Sample Data'!K125,$B$1),"")</f>
        <v/>
      </c>
      <c r="X126" s="17" t="str">
        <f>IF(SUM('Control Sample Data'!L$3:L$98)&gt;10,IF(AND(ISNUMBER('Control Sample Data'!L125),'Control Sample Data'!L125&lt;$B$1,'Control Sample Data'!L125&gt;0),'Control Sample Data'!L125,$B$1),"")</f>
        <v/>
      </c>
      <c r="Y126" s="17"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8"/>
      <c r="B127" s="16" t="str">
        <f>IF('Gene Table'!D126="","",'Gene Table'!D126)</f>
        <v>NM_005373</v>
      </c>
      <c r="C127" s="16" t="s">
        <v>117</v>
      </c>
      <c r="D127" s="17" t="str">
        <f>IF(SUM('Test Sample Data'!D$3:D$98)&gt;10,IF(AND(ISNUMBER('Test Sample Data'!D126),'Test Sample Data'!D126&lt;$B$1,'Test Sample Data'!D126&gt;0),'Test Sample Data'!D126,$B$1),"")</f>
        <v/>
      </c>
      <c r="E127" s="17" t="str">
        <f>IF(SUM('Test Sample Data'!E$3:E$98)&gt;10,IF(AND(ISNUMBER('Test Sample Data'!E126),'Test Sample Data'!E126&lt;$B$1,'Test Sample Data'!E126&gt;0),'Test Sample Data'!E126,$B$1),"")</f>
        <v/>
      </c>
      <c r="F127" s="17" t="str">
        <f>IF(SUM('Test Sample Data'!F$3:F$98)&gt;10,IF(AND(ISNUMBER('Test Sample Data'!F126),'Test Sample Data'!F126&lt;$B$1,'Test Sample Data'!F126&gt;0),'Test Sample Data'!F126,$B$1),"")</f>
        <v/>
      </c>
      <c r="G127" s="17" t="str">
        <f>IF(SUM('Test Sample Data'!G$3:G$98)&gt;10,IF(AND(ISNUMBER('Test Sample Data'!G126),'Test Sample Data'!G126&lt;$B$1,'Test Sample Data'!G126&gt;0),'Test Sample Data'!G126,$B$1),"")</f>
        <v/>
      </c>
      <c r="H127" s="17" t="str">
        <f>IF(SUM('Test Sample Data'!H$3:H$98)&gt;10,IF(AND(ISNUMBER('Test Sample Data'!H126),'Test Sample Data'!H126&lt;$B$1,'Test Sample Data'!H126&gt;0),'Test Sample Data'!H126,$B$1),"")</f>
        <v/>
      </c>
      <c r="I127" s="17" t="str">
        <f>IF(SUM('Test Sample Data'!I$3:I$98)&gt;10,IF(AND(ISNUMBER('Test Sample Data'!I126),'Test Sample Data'!I126&lt;$B$1,'Test Sample Data'!I126&gt;0),'Test Sample Data'!I126,$B$1),"")</f>
        <v/>
      </c>
      <c r="J127" s="17" t="str">
        <f>IF(SUM('Test Sample Data'!J$3:J$98)&gt;10,IF(AND(ISNUMBER('Test Sample Data'!J126),'Test Sample Data'!J126&lt;$B$1,'Test Sample Data'!J126&gt;0),'Test Sample Data'!J126,$B$1),"")</f>
        <v/>
      </c>
      <c r="K127" s="17" t="str">
        <f>IF(SUM('Test Sample Data'!K$3:K$98)&gt;10,IF(AND(ISNUMBER('Test Sample Data'!K126),'Test Sample Data'!K126&lt;$B$1,'Test Sample Data'!K126&gt;0),'Test Sample Data'!K126,$B$1),"")</f>
        <v/>
      </c>
      <c r="L127" s="17" t="str">
        <f>IF(SUM('Test Sample Data'!L$3:L$98)&gt;10,IF(AND(ISNUMBER('Test Sample Data'!L126),'Test Sample Data'!L126&lt;$B$1,'Test Sample Data'!L126&gt;0),'Test Sample Data'!L126,$B$1),"")</f>
        <v/>
      </c>
      <c r="M127" s="17" t="str">
        <f>IF(SUM('Test Sample Data'!M$3:M$98)&gt;10,IF(AND(ISNUMBER('Test Sample Data'!M126),'Test Sample Data'!M126&lt;$B$1,'Test Sample Data'!M126&gt;0),'Test Sample Data'!M126,$B$1),"")</f>
        <v/>
      </c>
      <c r="N127" s="17" t="str">
        <f>'Gene Table'!D126</f>
        <v>NM_005373</v>
      </c>
      <c r="O127" s="16" t="s">
        <v>117</v>
      </c>
      <c r="P127" s="17" t="str">
        <f>IF(SUM('Control Sample Data'!D$3:D$98)&gt;10,IF(AND(ISNUMBER('Control Sample Data'!D126),'Control Sample Data'!D126&lt;$B$1,'Control Sample Data'!D126&gt;0),'Control Sample Data'!D126,$B$1),"")</f>
        <v/>
      </c>
      <c r="Q127" s="17" t="str">
        <f>IF(SUM('Control Sample Data'!E$3:E$98)&gt;10,IF(AND(ISNUMBER('Control Sample Data'!E126),'Control Sample Data'!E126&lt;$B$1,'Control Sample Data'!E126&gt;0),'Control Sample Data'!E126,$B$1),"")</f>
        <v/>
      </c>
      <c r="R127" s="17" t="str">
        <f>IF(SUM('Control Sample Data'!F$3:F$98)&gt;10,IF(AND(ISNUMBER('Control Sample Data'!F126),'Control Sample Data'!F126&lt;$B$1,'Control Sample Data'!F126&gt;0),'Control Sample Data'!F126,$B$1),"")</f>
        <v/>
      </c>
      <c r="S127" s="17" t="str">
        <f>IF(SUM('Control Sample Data'!G$3:G$98)&gt;10,IF(AND(ISNUMBER('Control Sample Data'!G126),'Control Sample Data'!G126&lt;$B$1,'Control Sample Data'!G126&gt;0),'Control Sample Data'!G126,$B$1),"")</f>
        <v/>
      </c>
      <c r="T127" s="17" t="str">
        <f>IF(SUM('Control Sample Data'!H$3:H$98)&gt;10,IF(AND(ISNUMBER('Control Sample Data'!H126),'Control Sample Data'!H126&lt;$B$1,'Control Sample Data'!H126&gt;0),'Control Sample Data'!H126,$B$1),"")</f>
        <v/>
      </c>
      <c r="U127" s="17" t="str">
        <f>IF(SUM('Control Sample Data'!I$3:I$98)&gt;10,IF(AND(ISNUMBER('Control Sample Data'!I126),'Control Sample Data'!I126&lt;$B$1,'Control Sample Data'!I126&gt;0),'Control Sample Data'!I126,$B$1),"")</f>
        <v/>
      </c>
      <c r="V127" s="17" t="str">
        <f>IF(SUM('Control Sample Data'!J$3:J$98)&gt;10,IF(AND(ISNUMBER('Control Sample Data'!J126),'Control Sample Data'!J126&lt;$B$1,'Control Sample Data'!J126&gt;0),'Control Sample Data'!J126,$B$1),"")</f>
        <v/>
      </c>
      <c r="W127" s="17" t="str">
        <f>IF(SUM('Control Sample Data'!K$3:K$98)&gt;10,IF(AND(ISNUMBER('Control Sample Data'!K126),'Control Sample Data'!K126&lt;$B$1,'Control Sample Data'!K126&gt;0),'Control Sample Data'!K126,$B$1),"")</f>
        <v/>
      </c>
      <c r="X127" s="17" t="str">
        <f>IF(SUM('Control Sample Data'!L$3:L$98)&gt;10,IF(AND(ISNUMBER('Control Sample Data'!L126),'Control Sample Data'!L126&lt;$B$1,'Control Sample Data'!L126&gt;0),'Control Sample Data'!L126,$B$1),"")</f>
        <v/>
      </c>
      <c r="Y127" s="17"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8"/>
      <c r="B128" s="16" t="str">
        <f>IF('Gene Table'!D127="","",'Gene Table'!D127)</f>
        <v>NM_000245</v>
      </c>
      <c r="C128" s="16" t="s">
        <v>121</v>
      </c>
      <c r="D128" s="17" t="str">
        <f>IF(SUM('Test Sample Data'!D$3:D$98)&gt;10,IF(AND(ISNUMBER('Test Sample Data'!D127),'Test Sample Data'!D127&lt;$B$1,'Test Sample Data'!D127&gt;0),'Test Sample Data'!D127,$B$1),"")</f>
        <v/>
      </c>
      <c r="E128" s="17" t="str">
        <f>IF(SUM('Test Sample Data'!E$3:E$98)&gt;10,IF(AND(ISNUMBER('Test Sample Data'!E127),'Test Sample Data'!E127&lt;$B$1,'Test Sample Data'!E127&gt;0),'Test Sample Data'!E127,$B$1),"")</f>
        <v/>
      </c>
      <c r="F128" s="17" t="str">
        <f>IF(SUM('Test Sample Data'!F$3:F$98)&gt;10,IF(AND(ISNUMBER('Test Sample Data'!F127),'Test Sample Data'!F127&lt;$B$1,'Test Sample Data'!F127&gt;0),'Test Sample Data'!F127,$B$1),"")</f>
        <v/>
      </c>
      <c r="G128" s="17" t="str">
        <f>IF(SUM('Test Sample Data'!G$3:G$98)&gt;10,IF(AND(ISNUMBER('Test Sample Data'!G127),'Test Sample Data'!G127&lt;$B$1,'Test Sample Data'!G127&gt;0),'Test Sample Data'!G127,$B$1),"")</f>
        <v/>
      </c>
      <c r="H128" s="17" t="str">
        <f>IF(SUM('Test Sample Data'!H$3:H$98)&gt;10,IF(AND(ISNUMBER('Test Sample Data'!H127),'Test Sample Data'!H127&lt;$B$1,'Test Sample Data'!H127&gt;0),'Test Sample Data'!H127,$B$1),"")</f>
        <v/>
      </c>
      <c r="I128" s="17" t="str">
        <f>IF(SUM('Test Sample Data'!I$3:I$98)&gt;10,IF(AND(ISNUMBER('Test Sample Data'!I127),'Test Sample Data'!I127&lt;$B$1,'Test Sample Data'!I127&gt;0),'Test Sample Data'!I127,$B$1),"")</f>
        <v/>
      </c>
      <c r="J128" s="17" t="str">
        <f>IF(SUM('Test Sample Data'!J$3:J$98)&gt;10,IF(AND(ISNUMBER('Test Sample Data'!J127),'Test Sample Data'!J127&lt;$B$1,'Test Sample Data'!J127&gt;0),'Test Sample Data'!J127,$B$1),"")</f>
        <v/>
      </c>
      <c r="K128" s="17" t="str">
        <f>IF(SUM('Test Sample Data'!K$3:K$98)&gt;10,IF(AND(ISNUMBER('Test Sample Data'!K127),'Test Sample Data'!K127&lt;$B$1,'Test Sample Data'!K127&gt;0),'Test Sample Data'!K127,$B$1),"")</f>
        <v/>
      </c>
      <c r="L128" s="17" t="str">
        <f>IF(SUM('Test Sample Data'!L$3:L$98)&gt;10,IF(AND(ISNUMBER('Test Sample Data'!L127),'Test Sample Data'!L127&lt;$B$1,'Test Sample Data'!L127&gt;0),'Test Sample Data'!L127,$B$1),"")</f>
        <v/>
      </c>
      <c r="M128" s="17" t="str">
        <f>IF(SUM('Test Sample Data'!M$3:M$98)&gt;10,IF(AND(ISNUMBER('Test Sample Data'!M127),'Test Sample Data'!M127&lt;$B$1,'Test Sample Data'!M127&gt;0),'Test Sample Data'!M127,$B$1),"")</f>
        <v/>
      </c>
      <c r="N128" s="17" t="str">
        <f>'Gene Table'!D127</f>
        <v>NM_000245</v>
      </c>
      <c r="O128" s="16" t="s">
        <v>121</v>
      </c>
      <c r="P128" s="17" t="str">
        <f>IF(SUM('Control Sample Data'!D$3:D$98)&gt;10,IF(AND(ISNUMBER('Control Sample Data'!D127),'Control Sample Data'!D127&lt;$B$1,'Control Sample Data'!D127&gt;0),'Control Sample Data'!D127,$B$1),"")</f>
        <v/>
      </c>
      <c r="Q128" s="17" t="str">
        <f>IF(SUM('Control Sample Data'!E$3:E$98)&gt;10,IF(AND(ISNUMBER('Control Sample Data'!E127),'Control Sample Data'!E127&lt;$B$1,'Control Sample Data'!E127&gt;0),'Control Sample Data'!E127,$B$1),"")</f>
        <v/>
      </c>
      <c r="R128" s="17" t="str">
        <f>IF(SUM('Control Sample Data'!F$3:F$98)&gt;10,IF(AND(ISNUMBER('Control Sample Data'!F127),'Control Sample Data'!F127&lt;$B$1,'Control Sample Data'!F127&gt;0),'Control Sample Data'!F127,$B$1),"")</f>
        <v/>
      </c>
      <c r="S128" s="17" t="str">
        <f>IF(SUM('Control Sample Data'!G$3:G$98)&gt;10,IF(AND(ISNUMBER('Control Sample Data'!G127),'Control Sample Data'!G127&lt;$B$1,'Control Sample Data'!G127&gt;0),'Control Sample Data'!G127,$B$1),"")</f>
        <v/>
      </c>
      <c r="T128" s="17" t="str">
        <f>IF(SUM('Control Sample Data'!H$3:H$98)&gt;10,IF(AND(ISNUMBER('Control Sample Data'!H127),'Control Sample Data'!H127&lt;$B$1,'Control Sample Data'!H127&gt;0),'Control Sample Data'!H127,$B$1),"")</f>
        <v/>
      </c>
      <c r="U128" s="17" t="str">
        <f>IF(SUM('Control Sample Data'!I$3:I$98)&gt;10,IF(AND(ISNUMBER('Control Sample Data'!I127),'Control Sample Data'!I127&lt;$B$1,'Control Sample Data'!I127&gt;0),'Control Sample Data'!I127,$B$1),"")</f>
        <v/>
      </c>
      <c r="V128" s="17" t="str">
        <f>IF(SUM('Control Sample Data'!J$3:J$98)&gt;10,IF(AND(ISNUMBER('Control Sample Data'!J127),'Control Sample Data'!J127&lt;$B$1,'Control Sample Data'!J127&gt;0),'Control Sample Data'!J127,$B$1),"")</f>
        <v/>
      </c>
      <c r="W128" s="17" t="str">
        <f>IF(SUM('Control Sample Data'!K$3:K$98)&gt;10,IF(AND(ISNUMBER('Control Sample Data'!K127),'Control Sample Data'!K127&lt;$B$1,'Control Sample Data'!K127&gt;0),'Control Sample Data'!K127,$B$1),"")</f>
        <v/>
      </c>
      <c r="X128" s="17" t="str">
        <f>IF(SUM('Control Sample Data'!L$3:L$98)&gt;10,IF(AND(ISNUMBER('Control Sample Data'!L127),'Control Sample Data'!L127&lt;$B$1,'Control Sample Data'!L127&gt;0),'Control Sample Data'!L127,$B$1),"")</f>
        <v/>
      </c>
      <c r="Y128" s="17"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8"/>
      <c r="B129" s="16" t="str">
        <f>IF('Gene Table'!D128="","",'Gene Table'!D128)</f>
        <v>NM_005902</v>
      </c>
      <c r="C129" s="16" t="s">
        <v>125</v>
      </c>
      <c r="D129" s="17" t="str">
        <f>IF(SUM('Test Sample Data'!D$3:D$98)&gt;10,IF(AND(ISNUMBER('Test Sample Data'!D128),'Test Sample Data'!D128&lt;$B$1,'Test Sample Data'!D128&gt;0),'Test Sample Data'!D128,$B$1),"")</f>
        <v/>
      </c>
      <c r="E129" s="17" t="str">
        <f>IF(SUM('Test Sample Data'!E$3:E$98)&gt;10,IF(AND(ISNUMBER('Test Sample Data'!E128),'Test Sample Data'!E128&lt;$B$1,'Test Sample Data'!E128&gt;0),'Test Sample Data'!E128,$B$1),"")</f>
        <v/>
      </c>
      <c r="F129" s="17" t="str">
        <f>IF(SUM('Test Sample Data'!F$3:F$98)&gt;10,IF(AND(ISNUMBER('Test Sample Data'!F128),'Test Sample Data'!F128&lt;$B$1,'Test Sample Data'!F128&gt;0),'Test Sample Data'!F128,$B$1),"")</f>
        <v/>
      </c>
      <c r="G129" s="17" t="str">
        <f>IF(SUM('Test Sample Data'!G$3:G$98)&gt;10,IF(AND(ISNUMBER('Test Sample Data'!G128),'Test Sample Data'!G128&lt;$B$1,'Test Sample Data'!G128&gt;0),'Test Sample Data'!G128,$B$1),"")</f>
        <v/>
      </c>
      <c r="H129" s="17" t="str">
        <f>IF(SUM('Test Sample Data'!H$3:H$98)&gt;10,IF(AND(ISNUMBER('Test Sample Data'!H128),'Test Sample Data'!H128&lt;$B$1,'Test Sample Data'!H128&gt;0),'Test Sample Data'!H128,$B$1),"")</f>
        <v/>
      </c>
      <c r="I129" s="17" t="str">
        <f>IF(SUM('Test Sample Data'!I$3:I$98)&gt;10,IF(AND(ISNUMBER('Test Sample Data'!I128),'Test Sample Data'!I128&lt;$B$1,'Test Sample Data'!I128&gt;0),'Test Sample Data'!I128,$B$1),"")</f>
        <v/>
      </c>
      <c r="J129" s="17" t="str">
        <f>IF(SUM('Test Sample Data'!J$3:J$98)&gt;10,IF(AND(ISNUMBER('Test Sample Data'!J128),'Test Sample Data'!J128&lt;$B$1,'Test Sample Data'!J128&gt;0),'Test Sample Data'!J128,$B$1),"")</f>
        <v/>
      </c>
      <c r="K129" s="17" t="str">
        <f>IF(SUM('Test Sample Data'!K$3:K$98)&gt;10,IF(AND(ISNUMBER('Test Sample Data'!K128),'Test Sample Data'!K128&lt;$B$1,'Test Sample Data'!K128&gt;0),'Test Sample Data'!K128,$B$1),"")</f>
        <v/>
      </c>
      <c r="L129" s="17" t="str">
        <f>IF(SUM('Test Sample Data'!L$3:L$98)&gt;10,IF(AND(ISNUMBER('Test Sample Data'!L128),'Test Sample Data'!L128&lt;$B$1,'Test Sample Data'!L128&gt;0),'Test Sample Data'!L128,$B$1),"")</f>
        <v/>
      </c>
      <c r="M129" s="17" t="str">
        <f>IF(SUM('Test Sample Data'!M$3:M$98)&gt;10,IF(AND(ISNUMBER('Test Sample Data'!M128),'Test Sample Data'!M128&lt;$B$1,'Test Sample Data'!M128&gt;0),'Test Sample Data'!M128,$B$1),"")</f>
        <v/>
      </c>
      <c r="N129" s="17" t="str">
        <f>'Gene Table'!D128</f>
        <v>NM_005902</v>
      </c>
      <c r="O129" s="16" t="s">
        <v>125</v>
      </c>
      <c r="P129" s="17" t="str">
        <f>IF(SUM('Control Sample Data'!D$3:D$98)&gt;10,IF(AND(ISNUMBER('Control Sample Data'!D128),'Control Sample Data'!D128&lt;$B$1,'Control Sample Data'!D128&gt;0),'Control Sample Data'!D128,$B$1),"")</f>
        <v/>
      </c>
      <c r="Q129" s="17" t="str">
        <f>IF(SUM('Control Sample Data'!E$3:E$98)&gt;10,IF(AND(ISNUMBER('Control Sample Data'!E128),'Control Sample Data'!E128&lt;$B$1,'Control Sample Data'!E128&gt;0),'Control Sample Data'!E128,$B$1),"")</f>
        <v/>
      </c>
      <c r="R129" s="17" t="str">
        <f>IF(SUM('Control Sample Data'!F$3:F$98)&gt;10,IF(AND(ISNUMBER('Control Sample Data'!F128),'Control Sample Data'!F128&lt;$B$1,'Control Sample Data'!F128&gt;0),'Control Sample Data'!F128,$B$1),"")</f>
        <v/>
      </c>
      <c r="S129" s="17" t="str">
        <f>IF(SUM('Control Sample Data'!G$3:G$98)&gt;10,IF(AND(ISNUMBER('Control Sample Data'!G128),'Control Sample Data'!G128&lt;$B$1,'Control Sample Data'!G128&gt;0),'Control Sample Data'!G128,$B$1),"")</f>
        <v/>
      </c>
      <c r="T129" s="17" t="str">
        <f>IF(SUM('Control Sample Data'!H$3:H$98)&gt;10,IF(AND(ISNUMBER('Control Sample Data'!H128),'Control Sample Data'!H128&lt;$B$1,'Control Sample Data'!H128&gt;0),'Control Sample Data'!H128,$B$1),"")</f>
        <v/>
      </c>
      <c r="U129" s="17" t="str">
        <f>IF(SUM('Control Sample Data'!I$3:I$98)&gt;10,IF(AND(ISNUMBER('Control Sample Data'!I128),'Control Sample Data'!I128&lt;$B$1,'Control Sample Data'!I128&gt;0),'Control Sample Data'!I128,$B$1),"")</f>
        <v/>
      </c>
      <c r="V129" s="17" t="str">
        <f>IF(SUM('Control Sample Data'!J$3:J$98)&gt;10,IF(AND(ISNUMBER('Control Sample Data'!J128),'Control Sample Data'!J128&lt;$B$1,'Control Sample Data'!J128&gt;0),'Control Sample Data'!J128,$B$1),"")</f>
        <v/>
      </c>
      <c r="W129" s="17" t="str">
        <f>IF(SUM('Control Sample Data'!K$3:K$98)&gt;10,IF(AND(ISNUMBER('Control Sample Data'!K128),'Control Sample Data'!K128&lt;$B$1,'Control Sample Data'!K128&gt;0),'Control Sample Data'!K128,$B$1),"")</f>
        <v/>
      </c>
      <c r="X129" s="17" t="str">
        <f>IF(SUM('Control Sample Data'!L$3:L$98)&gt;10,IF(AND(ISNUMBER('Control Sample Data'!L128),'Control Sample Data'!L128&lt;$B$1,'Control Sample Data'!L128&gt;0),'Control Sample Data'!L128,$B$1),"")</f>
        <v/>
      </c>
      <c r="Y129" s="17"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8"/>
      <c r="B130" s="16" t="str">
        <f>IF('Gene Table'!D129="","",'Gene Table'!D129)</f>
        <v>NM_001003652</v>
      </c>
      <c r="C130" s="16" t="s">
        <v>129</v>
      </c>
      <c r="D130" s="17" t="str">
        <f>IF(SUM('Test Sample Data'!D$3:D$98)&gt;10,IF(AND(ISNUMBER('Test Sample Data'!D129),'Test Sample Data'!D129&lt;$B$1,'Test Sample Data'!D129&gt;0),'Test Sample Data'!D129,$B$1),"")</f>
        <v/>
      </c>
      <c r="E130" s="17" t="str">
        <f>IF(SUM('Test Sample Data'!E$3:E$98)&gt;10,IF(AND(ISNUMBER('Test Sample Data'!E129),'Test Sample Data'!E129&lt;$B$1,'Test Sample Data'!E129&gt;0),'Test Sample Data'!E129,$B$1),"")</f>
        <v/>
      </c>
      <c r="F130" s="17" t="str">
        <f>IF(SUM('Test Sample Data'!F$3:F$98)&gt;10,IF(AND(ISNUMBER('Test Sample Data'!F129),'Test Sample Data'!F129&lt;$B$1,'Test Sample Data'!F129&gt;0),'Test Sample Data'!F129,$B$1),"")</f>
        <v/>
      </c>
      <c r="G130" s="17" t="str">
        <f>IF(SUM('Test Sample Data'!G$3:G$98)&gt;10,IF(AND(ISNUMBER('Test Sample Data'!G129),'Test Sample Data'!G129&lt;$B$1,'Test Sample Data'!G129&gt;0),'Test Sample Data'!G129,$B$1),"")</f>
        <v/>
      </c>
      <c r="H130" s="17" t="str">
        <f>IF(SUM('Test Sample Data'!H$3:H$98)&gt;10,IF(AND(ISNUMBER('Test Sample Data'!H129),'Test Sample Data'!H129&lt;$B$1,'Test Sample Data'!H129&gt;0),'Test Sample Data'!H129,$B$1),"")</f>
        <v/>
      </c>
      <c r="I130" s="17" t="str">
        <f>IF(SUM('Test Sample Data'!I$3:I$98)&gt;10,IF(AND(ISNUMBER('Test Sample Data'!I129),'Test Sample Data'!I129&lt;$B$1,'Test Sample Data'!I129&gt;0),'Test Sample Data'!I129,$B$1),"")</f>
        <v/>
      </c>
      <c r="J130" s="17" t="str">
        <f>IF(SUM('Test Sample Data'!J$3:J$98)&gt;10,IF(AND(ISNUMBER('Test Sample Data'!J129),'Test Sample Data'!J129&lt;$B$1,'Test Sample Data'!J129&gt;0),'Test Sample Data'!J129,$B$1),"")</f>
        <v/>
      </c>
      <c r="K130" s="17" t="str">
        <f>IF(SUM('Test Sample Data'!K$3:K$98)&gt;10,IF(AND(ISNUMBER('Test Sample Data'!K129),'Test Sample Data'!K129&lt;$B$1,'Test Sample Data'!K129&gt;0),'Test Sample Data'!K129,$B$1),"")</f>
        <v/>
      </c>
      <c r="L130" s="17" t="str">
        <f>IF(SUM('Test Sample Data'!L$3:L$98)&gt;10,IF(AND(ISNUMBER('Test Sample Data'!L129),'Test Sample Data'!L129&lt;$B$1,'Test Sample Data'!L129&gt;0),'Test Sample Data'!L129,$B$1),"")</f>
        <v/>
      </c>
      <c r="M130" s="17" t="str">
        <f>IF(SUM('Test Sample Data'!M$3:M$98)&gt;10,IF(AND(ISNUMBER('Test Sample Data'!M129),'Test Sample Data'!M129&lt;$B$1,'Test Sample Data'!M129&gt;0),'Test Sample Data'!M129,$B$1),"")</f>
        <v/>
      </c>
      <c r="N130" s="17" t="str">
        <f>'Gene Table'!D129</f>
        <v>NM_001003652</v>
      </c>
      <c r="O130" s="16" t="s">
        <v>129</v>
      </c>
      <c r="P130" s="17" t="str">
        <f>IF(SUM('Control Sample Data'!D$3:D$98)&gt;10,IF(AND(ISNUMBER('Control Sample Data'!D129),'Control Sample Data'!D129&lt;$B$1,'Control Sample Data'!D129&gt;0),'Control Sample Data'!D129,$B$1),"")</f>
        <v/>
      </c>
      <c r="Q130" s="17" t="str">
        <f>IF(SUM('Control Sample Data'!E$3:E$98)&gt;10,IF(AND(ISNUMBER('Control Sample Data'!E129),'Control Sample Data'!E129&lt;$B$1,'Control Sample Data'!E129&gt;0),'Control Sample Data'!E129,$B$1),"")</f>
        <v/>
      </c>
      <c r="R130" s="17" t="str">
        <f>IF(SUM('Control Sample Data'!F$3:F$98)&gt;10,IF(AND(ISNUMBER('Control Sample Data'!F129),'Control Sample Data'!F129&lt;$B$1,'Control Sample Data'!F129&gt;0),'Control Sample Data'!F129,$B$1),"")</f>
        <v/>
      </c>
      <c r="S130" s="17" t="str">
        <f>IF(SUM('Control Sample Data'!G$3:G$98)&gt;10,IF(AND(ISNUMBER('Control Sample Data'!G129),'Control Sample Data'!G129&lt;$B$1,'Control Sample Data'!G129&gt;0),'Control Sample Data'!G129,$B$1),"")</f>
        <v/>
      </c>
      <c r="T130" s="17" t="str">
        <f>IF(SUM('Control Sample Data'!H$3:H$98)&gt;10,IF(AND(ISNUMBER('Control Sample Data'!H129),'Control Sample Data'!H129&lt;$B$1,'Control Sample Data'!H129&gt;0),'Control Sample Data'!H129,$B$1),"")</f>
        <v/>
      </c>
      <c r="U130" s="17" t="str">
        <f>IF(SUM('Control Sample Data'!I$3:I$98)&gt;10,IF(AND(ISNUMBER('Control Sample Data'!I129),'Control Sample Data'!I129&lt;$B$1,'Control Sample Data'!I129&gt;0),'Control Sample Data'!I129,$B$1),"")</f>
        <v/>
      </c>
      <c r="V130" s="17" t="str">
        <f>IF(SUM('Control Sample Data'!J$3:J$98)&gt;10,IF(AND(ISNUMBER('Control Sample Data'!J129),'Control Sample Data'!J129&lt;$B$1,'Control Sample Data'!J129&gt;0),'Control Sample Data'!J129,$B$1),"")</f>
        <v/>
      </c>
      <c r="W130" s="17" t="str">
        <f>IF(SUM('Control Sample Data'!K$3:K$98)&gt;10,IF(AND(ISNUMBER('Control Sample Data'!K129),'Control Sample Data'!K129&lt;$B$1,'Control Sample Data'!K129&gt;0),'Control Sample Data'!K129,$B$1),"")</f>
        <v/>
      </c>
      <c r="X130" s="17" t="str">
        <f>IF(SUM('Control Sample Data'!L$3:L$98)&gt;10,IF(AND(ISNUMBER('Control Sample Data'!L129),'Control Sample Data'!L129&lt;$B$1,'Control Sample Data'!L129&gt;0),'Control Sample Data'!L129,$B$1),"")</f>
        <v/>
      </c>
      <c r="Y130" s="17"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8"/>
      <c r="B131" s="16" t="str">
        <f>IF('Gene Table'!D130="","",'Gene Table'!D130)</f>
        <v>NM_002312</v>
      </c>
      <c r="C131" s="16" t="s">
        <v>133</v>
      </c>
      <c r="D131" s="17" t="str">
        <f>IF(SUM('Test Sample Data'!D$3:D$98)&gt;10,IF(AND(ISNUMBER('Test Sample Data'!D130),'Test Sample Data'!D130&lt;$B$1,'Test Sample Data'!D130&gt;0),'Test Sample Data'!D130,$B$1),"")</f>
        <v/>
      </c>
      <c r="E131" s="17" t="str">
        <f>IF(SUM('Test Sample Data'!E$3:E$98)&gt;10,IF(AND(ISNUMBER('Test Sample Data'!E130),'Test Sample Data'!E130&lt;$B$1,'Test Sample Data'!E130&gt;0),'Test Sample Data'!E130,$B$1),"")</f>
        <v/>
      </c>
      <c r="F131" s="17" t="str">
        <f>IF(SUM('Test Sample Data'!F$3:F$98)&gt;10,IF(AND(ISNUMBER('Test Sample Data'!F130),'Test Sample Data'!F130&lt;$B$1,'Test Sample Data'!F130&gt;0),'Test Sample Data'!F130,$B$1),"")</f>
        <v/>
      </c>
      <c r="G131" s="17" t="str">
        <f>IF(SUM('Test Sample Data'!G$3:G$98)&gt;10,IF(AND(ISNUMBER('Test Sample Data'!G130),'Test Sample Data'!G130&lt;$B$1,'Test Sample Data'!G130&gt;0),'Test Sample Data'!G130,$B$1),"")</f>
        <v/>
      </c>
      <c r="H131" s="17" t="str">
        <f>IF(SUM('Test Sample Data'!H$3:H$98)&gt;10,IF(AND(ISNUMBER('Test Sample Data'!H130),'Test Sample Data'!H130&lt;$B$1,'Test Sample Data'!H130&gt;0),'Test Sample Data'!H130,$B$1),"")</f>
        <v/>
      </c>
      <c r="I131" s="17" t="str">
        <f>IF(SUM('Test Sample Data'!I$3:I$98)&gt;10,IF(AND(ISNUMBER('Test Sample Data'!I130),'Test Sample Data'!I130&lt;$B$1,'Test Sample Data'!I130&gt;0),'Test Sample Data'!I130,$B$1),"")</f>
        <v/>
      </c>
      <c r="J131" s="17" t="str">
        <f>IF(SUM('Test Sample Data'!J$3:J$98)&gt;10,IF(AND(ISNUMBER('Test Sample Data'!J130),'Test Sample Data'!J130&lt;$B$1,'Test Sample Data'!J130&gt;0),'Test Sample Data'!J130,$B$1),"")</f>
        <v/>
      </c>
      <c r="K131" s="17" t="str">
        <f>IF(SUM('Test Sample Data'!K$3:K$98)&gt;10,IF(AND(ISNUMBER('Test Sample Data'!K130),'Test Sample Data'!K130&lt;$B$1,'Test Sample Data'!K130&gt;0),'Test Sample Data'!K130,$B$1),"")</f>
        <v/>
      </c>
      <c r="L131" s="17" t="str">
        <f>IF(SUM('Test Sample Data'!L$3:L$98)&gt;10,IF(AND(ISNUMBER('Test Sample Data'!L130),'Test Sample Data'!L130&lt;$B$1,'Test Sample Data'!L130&gt;0),'Test Sample Data'!L130,$B$1),"")</f>
        <v/>
      </c>
      <c r="M131" s="17" t="str">
        <f>IF(SUM('Test Sample Data'!M$3:M$98)&gt;10,IF(AND(ISNUMBER('Test Sample Data'!M130),'Test Sample Data'!M130&lt;$B$1,'Test Sample Data'!M130&gt;0),'Test Sample Data'!M130,$B$1),"")</f>
        <v/>
      </c>
      <c r="N131" s="17" t="str">
        <f>'Gene Table'!D130</f>
        <v>NM_002312</v>
      </c>
      <c r="O131" s="16" t="s">
        <v>133</v>
      </c>
      <c r="P131" s="17" t="str">
        <f>IF(SUM('Control Sample Data'!D$3:D$98)&gt;10,IF(AND(ISNUMBER('Control Sample Data'!D130),'Control Sample Data'!D130&lt;$B$1,'Control Sample Data'!D130&gt;0),'Control Sample Data'!D130,$B$1),"")</f>
        <v/>
      </c>
      <c r="Q131" s="17" t="str">
        <f>IF(SUM('Control Sample Data'!E$3:E$98)&gt;10,IF(AND(ISNUMBER('Control Sample Data'!E130),'Control Sample Data'!E130&lt;$B$1,'Control Sample Data'!E130&gt;0),'Control Sample Data'!E130,$B$1),"")</f>
        <v/>
      </c>
      <c r="R131" s="17" t="str">
        <f>IF(SUM('Control Sample Data'!F$3:F$98)&gt;10,IF(AND(ISNUMBER('Control Sample Data'!F130),'Control Sample Data'!F130&lt;$B$1,'Control Sample Data'!F130&gt;0),'Control Sample Data'!F130,$B$1),"")</f>
        <v/>
      </c>
      <c r="S131" s="17" t="str">
        <f>IF(SUM('Control Sample Data'!G$3:G$98)&gt;10,IF(AND(ISNUMBER('Control Sample Data'!G130),'Control Sample Data'!G130&lt;$B$1,'Control Sample Data'!G130&gt;0),'Control Sample Data'!G130,$B$1),"")</f>
        <v/>
      </c>
      <c r="T131" s="17" t="str">
        <f>IF(SUM('Control Sample Data'!H$3:H$98)&gt;10,IF(AND(ISNUMBER('Control Sample Data'!H130),'Control Sample Data'!H130&lt;$B$1,'Control Sample Data'!H130&gt;0),'Control Sample Data'!H130,$B$1),"")</f>
        <v/>
      </c>
      <c r="U131" s="17" t="str">
        <f>IF(SUM('Control Sample Data'!I$3:I$98)&gt;10,IF(AND(ISNUMBER('Control Sample Data'!I130),'Control Sample Data'!I130&lt;$B$1,'Control Sample Data'!I130&gt;0),'Control Sample Data'!I130,$B$1),"")</f>
        <v/>
      </c>
      <c r="V131" s="17" t="str">
        <f>IF(SUM('Control Sample Data'!J$3:J$98)&gt;10,IF(AND(ISNUMBER('Control Sample Data'!J130),'Control Sample Data'!J130&lt;$B$1,'Control Sample Data'!J130&gt;0),'Control Sample Data'!J130,$B$1),"")</f>
        <v/>
      </c>
      <c r="W131" s="17" t="str">
        <f>IF(SUM('Control Sample Data'!K$3:K$98)&gt;10,IF(AND(ISNUMBER('Control Sample Data'!K130),'Control Sample Data'!K130&lt;$B$1,'Control Sample Data'!K130&gt;0),'Control Sample Data'!K130,$B$1),"")</f>
        <v/>
      </c>
      <c r="X131" s="17" t="str">
        <f>IF(SUM('Control Sample Data'!L$3:L$98)&gt;10,IF(AND(ISNUMBER('Control Sample Data'!L130),'Control Sample Data'!L130&lt;$B$1,'Control Sample Data'!L130&gt;0),'Control Sample Data'!L130,$B$1),"")</f>
        <v/>
      </c>
      <c r="Y131" s="17"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8"/>
      <c r="B132" s="16" t="str">
        <f>IF('Gene Table'!D131="","",'Gene Table'!D131)</f>
        <v>NM_013975</v>
      </c>
      <c r="C132" s="16" t="s">
        <v>137</v>
      </c>
      <c r="D132" s="17" t="str">
        <f>IF(SUM('Test Sample Data'!D$3:D$98)&gt;10,IF(AND(ISNUMBER('Test Sample Data'!D131),'Test Sample Data'!D131&lt;$B$1,'Test Sample Data'!D131&gt;0),'Test Sample Data'!D131,$B$1),"")</f>
        <v/>
      </c>
      <c r="E132" s="17" t="str">
        <f>IF(SUM('Test Sample Data'!E$3:E$98)&gt;10,IF(AND(ISNUMBER('Test Sample Data'!E131),'Test Sample Data'!E131&lt;$B$1,'Test Sample Data'!E131&gt;0),'Test Sample Data'!E131,$B$1),"")</f>
        <v/>
      </c>
      <c r="F132" s="17" t="str">
        <f>IF(SUM('Test Sample Data'!F$3:F$98)&gt;10,IF(AND(ISNUMBER('Test Sample Data'!F131),'Test Sample Data'!F131&lt;$B$1,'Test Sample Data'!F131&gt;0),'Test Sample Data'!F131,$B$1),"")</f>
        <v/>
      </c>
      <c r="G132" s="17" t="str">
        <f>IF(SUM('Test Sample Data'!G$3:G$98)&gt;10,IF(AND(ISNUMBER('Test Sample Data'!G131),'Test Sample Data'!G131&lt;$B$1,'Test Sample Data'!G131&gt;0),'Test Sample Data'!G131,$B$1),"")</f>
        <v/>
      </c>
      <c r="H132" s="17" t="str">
        <f>IF(SUM('Test Sample Data'!H$3:H$98)&gt;10,IF(AND(ISNUMBER('Test Sample Data'!H131),'Test Sample Data'!H131&lt;$B$1,'Test Sample Data'!H131&gt;0),'Test Sample Data'!H131,$B$1),"")</f>
        <v/>
      </c>
      <c r="I132" s="17" t="str">
        <f>IF(SUM('Test Sample Data'!I$3:I$98)&gt;10,IF(AND(ISNUMBER('Test Sample Data'!I131),'Test Sample Data'!I131&lt;$B$1,'Test Sample Data'!I131&gt;0),'Test Sample Data'!I131,$B$1),"")</f>
        <v/>
      </c>
      <c r="J132" s="17" t="str">
        <f>IF(SUM('Test Sample Data'!J$3:J$98)&gt;10,IF(AND(ISNUMBER('Test Sample Data'!J131),'Test Sample Data'!J131&lt;$B$1,'Test Sample Data'!J131&gt;0),'Test Sample Data'!J131,$B$1),"")</f>
        <v/>
      </c>
      <c r="K132" s="17" t="str">
        <f>IF(SUM('Test Sample Data'!K$3:K$98)&gt;10,IF(AND(ISNUMBER('Test Sample Data'!K131),'Test Sample Data'!K131&lt;$B$1,'Test Sample Data'!K131&gt;0),'Test Sample Data'!K131,$B$1),"")</f>
        <v/>
      </c>
      <c r="L132" s="17" t="str">
        <f>IF(SUM('Test Sample Data'!L$3:L$98)&gt;10,IF(AND(ISNUMBER('Test Sample Data'!L131),'Test Sample Data'!L131&lt;$B$1,'Test Sample Data'!L131&gt;0),'Test Sample Data'!L131,$B$1),"")</f>
        <v/>
      </c>
      <c r="M132" s="17" t="str">
        <f>IF(SUM('Test Sample Data'!M$3:M$98)&gt;10,IF(AND(ISNUMBER('Test Sample Data'!M131),'Test Sample Data'!M131&lt;$B$1,'Test Sample Data'!M131&gt;0),'Test Sample Data'!M131,$B$1),"")</f>
        <v/>
      </c>
      <c r="N132" s="17" t="str">
        <f>'Gene Table'!D131</f>
        <v>NM_013975</v>
      </c>
      <c r="O132" s="16" t="s">
        <v>137</v>
      </c>
      <c r="P132" s="17" t="str">
        <f>IF(SUM('Control Sample Data'!D$3:D$98)&gt;10,IF(AND(ISNUMBER('Control Sample Data'!D131),'Control Sample Data'!D131&lt;$B$1,'Control Sample Data'!D131&gt;0),'Control Sample Data'!D131,$B$1),"")</f>
        <v/>
      </c>
      <c r="Q132" s="17" t="str">
        <f>IF(SUM('Control Sample Data'!E$3:E$98)&gt;10,IF(AND(ISNUMBER('Control Sample Data'!E131),'Control Sample Data'!E131&lt;$B$1,'Control Sample Data'!E131&gt;0),'Control Sample Data'!E131,$B$1),"")</f>
        <v/>
      </c>
      <c r="R132" s="17" t="str">
        <f>IF(SUM('Control Sample Data'!F$3:F$98)&gt;10,IF(AND(ISNUMBER('Control Sample Data'!F131),'Control Sample Data'!F131&lt;$B$1,'Control Sample Data'!F131&gt;0),'Control Sample Data'!F131,$B$1),"")</f>
        <v/>
      </c>
      <c r="S132" s="17" t="str">
        <f>IF(SUM('Control Sample Data'!G$3:G$98)&gt;10,IF(AND(ISNUMBER('Control Sample Data'!G131),'Control Sample Data'!G131&lt;$B$1,'Control Sample Data'!G131&gt;0),'Control Sample Data'!G131,$B$1),"")</f>
        <v/>
      </c>
      <c r="T132" s="17" t="str">
        <f>IF(SUM('Control Sample Data'!H$3:H$98)&gt;10,IF(AND(ISNUMBER('Control Sample Data'!H131),'Control Sample Data'!H131&lt;$B$1,'Control Sample Data'!H131&gt;0),'Control Sample Data'!H131,$B$1),"")</f>
        <v/>
      </c>
      <c r="U132" s="17" t="str">
        <f>IF(SUM('Control Sample Data'!I$3:I$98)&gt;10,IF(AND(ISNUMBER('Control Sample Data'!I131),'Control Sample Data'!I131&lt;$B$1,'Control Sample Data'!I131&gt;0),'Control Sample Data'!I131,$B$1),"")</f>
        <v/>
      </c>
      <c r="V132" s="17" t="str">
        <f>IF(SUM('Control Sample Data'!J$3:J$98)&gt;10,IF(AND(ISNUMBER('Control Sample Data'!J131),'Control Sample Data'!J131&lt;$B$1,'Control Sample Data'!J131&gt;0),'Control Sample Data'!J131,$B$1),"")</f>
        <v/>
      </c>
      <c r="W132" s="17" t="str">
        <f>IF(SUM('Control Sample Data'!K$3:K$98)&gt;10,IF(AND(ISNUMBER('Control Sample Data'!K131),'Control Sample Data'!K131&lt;$B$1,'Control Sample Data'!K131&gt;0),'Control Sample Data'!K131,$B$1),"")</f>
        <v/>
      </c>
      <c r="X132" s="17" t="str">
        <f>IF(SUM('Control Sample Data'!L$3:L$98)&gt;10,IF(AND(ISNUMBER('Control Sample Data'!L131),'Control Sample Data'!L131&lt;$B$1,'Control Sample Data'!L131&gt;0),'Control Sample Data'!L131,$B$1),"")</f>
        <v/>
      </c>
      <c r="Y132" s="17"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8"/>
      <c r="B133" s="16" t="str">
        <f>IF('Gene Table'!D132="","",'Gene Table'!D132)</f>
        <v>NM_000222</v>
      </c>
      <c r="C133" s="16" t="s">
        <v>141</v>
      </c>
      <c r="D133" s="17" t="str">
        <f>IF(SUM('Test Sample Data'!D$3:D$98)&gt;10,IF(AND(ISNUMBER('Test Sample Data'!D132),'Test Sample Data'!D132&lt;$B$1,'Test Sample Data'!D132&gt;0),'Test Sample Data'!D132,$B$1),"")</f>
        <v/>
      </c>
      <c r="E133" s="17" t="str">
        <f>IF(SUM('Test Sample Data'!E$3:E$98)&gt;10,IF(AND(ISNUMBER('Test Sample Data'!E132),'Test Sample Data'!E132&lt;$B$1,'Test Sample Data'!E132&gt;0),'Test Sample Data'!E132,$B$1),"")</f>
        <v/>
      </c>
      <c r="F133" s="17" t="str">
        <f>IF(SUM('Test Sample Data'!F$3:F$98)&gt;10,IF(AND(ISNUMBER('Test Sample Data'!F132),'Test Sample Data'!F132&lt;$B$1,'Test Sample Data'!F132&gt;0),'Test Sample Data'!F132,$B$1),"")</f>
        <v/>
      </c>
      <c r="G133" s="17" t="str">
        <f>IF(SUM('Test Sample Data'!G$3:G$98)&gt;10,IF(AND(ISNUMBER('Test Sample Data'!G132),'Test Sample Data'!G132&lt;$B$1,'Test Sample Data'!G132&gt;0),'Test Sample Data'!G132,$B$1),"")</f>
        <v/>
      </c>
      <c r="H133" s="17" t="str">
        <f>IF(SUM('Test Sample Data'!H$3:H$98)&gt;10,IF(AND(ISNUMBER('Test Sample Data'!H132),'Test Sample Data'!H132&lt;$B$1,'Test Sample Data'!H132&gt;0),'Test Sample Data'!H132,$B$1),"")</f>
        <v/>
      </c>
      <c r="I133" s="17" t="str">
        <f>IF(SUM('Test Sample Data'!I$3:I$98)&gt;10,IF(AND(ISNUMBER('Test Sample Data'!I132),'Test Sample Data'!I132&lt;$B$1,'Test Sample Data'!I132&gt;0),'Test Sample Data'!I132,$B$1),"")</f>
        <v/>
      </c>
      <c r="J133" s="17" t="str">
        <f>IF(SUM('Test Sample Data'!J$3:J$98)&gt;10,IF(AND(ISNUMBER('Test Sample Data'!J132),'Test Sample Data'!J132&lt;$B$1,'Test Sample Data'!J132&gt;0),'Test Sample Data'!J132,$B$1),"")</f>
        <v/>
      </c>
      <c r="K133" s="17" t="str">
        <f>IF(SUM('Test Sample Data'!K$3:K$98)&gt;10,IF(AND(ISNUMBER('Test Sample Data'!K132),'Test Sample Data'!K132&lt;$B$1,'Test Sample Data'!K132&gt;0),'Test Sample Data'!K132,$B$1),"")</f>
        <v/>
      </c>
      <c r="L133" s="17" t="str">
        <f>IF(SUM('Test Sample Data'!L$3:L$98)&gt;10,IF(AND(ISNUMBER('Test Sample Data'!L132),'Test Sample Data'!L132&lt;$B$1,'Test Sample Data'!L132&gt;0),'Test Sample Data'!L132,$B$1),"")</f>
        <v/>
      </c>
      <c r="M133" s="17" t="str">
        <f>IF(SUM('Test Sample Data'!M$3:M$98)&gt;10,IF(AND(ISNUMBER('Test Sample Data'!M132),'Test Sample Data'!M132&lt;$B$1,'Test Sample Data'!M132&gt;0),'Test Sample Data'!M132,$B$1),"")</f>
        <v/>
      </c>
      <c r="N133" s="17" t="str">
        <f>'Gene Table'!D132</f>
        <v>NM_000222</v>
      </c>
      <c r="O133" s="16" t="s">
        <v>141</v>
      </c>
      <c r="P133" s="17" t="str">
        <f>IF(SUM('Control Sample Data'!D$3:D$98)&gt;10,IF(AND(ISNUMBER('Control Sample Data'!D132),'Control Sample Data'!D132&lt;$B$1,'Control Sample Data'!D132&gt;0),'Control Sample Data'!D132,$B$1),"")</f>
        <v/>
      </c>
      <c r="Q133" s="17" t="str">
        <f>IF(SUM('Control Sample Data'!E$3:E$98)&gt;10,IF(AND(ISNUMBER('Control Sample Data'!E132),'Control Sample Data'!E132&lt;$B$1,'Control Sample Data'!E132&gt;0),'Control Sample Data'!E132,$B$1),"")</f>
        <v/>
      </c>
      <c r="R133" s="17" t="str">
        <f>IF(SUM('Control Sample Data'!F$3:F$98)&gt;10,IF(AND(ISNUMBER('Control Sample Data'!F132),'Control Sample Data'!F132&lt;$B$1,'Control Sample Data'!F132&gt;0),'Control Sample Data'!F132,$B$1),"")</f>
        <v/>
      </c>
      <c r="S133" s="17" t="str">
        <f>IF(SUM('Control Sample Data'!G$3:G$98)&gt;10,IF(AND(ISNUMBER('Control Sample Data'!G132),'Control Sample Data'!G132&lt;$B$1,'Control Sample Data'!G132&gt;0),'Control Sample Data'!G132,$B$1),"")</f>
        <v/>
      </c>
      <c r="T133" s="17" t="str">
        <f>IF(SUM('Control Sample Data'!H$3:H$98)&gt;10,IF(AND(ISNUMBER('Control Sample Data'!H132),'Control Sample Data'!H132&lt;$B$1,'Control Sample Data'!H132&gt;0),'Control Sample Data'!H132,$B$1),"")</f>
        <v/>
      </c>
      <c r="U133" s="17" t="str">
        <f>IF(SUM('Control Sample Data'!I$3:I$98)&gt;10,IF(AND(ISNUMBER('Control Sample Data'!I132),'Control Sample Data'!I132&lt;$B$1,'Control Sample Data'!I132&gt;0),'Control Sample Data'!I132,$B$1),"")</f>
        <v/>
      </c>
      <c r="V133" s="17" t="str">
        <f>IF(SUM('Control Sample Data'!J$3:J$98)&gt;10,IF(AND(ISNUMBER('Control Sample Data'!J132),'Control Sample Data'!J132&lt;$B$1,'Control Sample Data'!J132&gt;0),'Control Sample Data'!J132,$B$1),"")</f>
        <v/>
      </c>
      <c r="W133" s="17" t="str">
        <f>IF(SUM('Control Sample Data'!K$3:K$98)&gt;10,IF(AND(ISNUMBER('Control Sample Data'!K132),'Control Sample Data'!K132&lt;$B$1,'Control Sample Data'!K132&gt;0),'Control Sample Data'!K132,$B$1),"")</f>
        <v/>
      </c>
      <c r="X133" s="17" t="str">
        <f>IF(SUM('Control Sample Data'!L$3:L$98)&gt;10,IF(AND(ISNUMBER('Control Sample Data'!L132),'Control Sample Data'!L132&lt;$B$1,'Control Sample Data'!L132&gt;0),'Control Sample Data'!L132,$B$1),"")</f>
        <v/>
      </c>
      <c r="Y133" s="17"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5">IF(ISNUMBER(AT133),POWER(2,-AT133),"")</f>
        <v/>
      </c>
      <c r="BQ133" s="39" t="str">
        <f aca="true" t="shared" si="141" ref="BQ133:BQ195">IF(ISNUMBER(AU133),POWER(2,-AU133),"")</f>
        <v/>
      </c>
      <c r="BR133" s="39" t="str">
        <f aca="true" t="shared" si="142" ref="BR133:BR195">IF(ISNUMBER(AV133),POWER(2,-AV133),"")</f>
        <v/>
      </c>
      <c r="BS133" s="39" t="str">
        <f aca="true" t="shared" si="143" ref="BS133:BS195">IF(ISNUMBER(AW133),POWER(2,-AW133),"")</f>
        <v/>
      </c>
      <c r="BT133" s="39" t="str">
        <f aca="true" t="shared" si="144" ref="BT133:BT195">IF(ISNUMBER(AX133),POWER(2,-AX133),"")</f>
        <v/>
      </c>
      <c r="BU133" s="39" t="str">
        <f aca="true" t="shared" si="145" ref="BU133:BU195">IF(ISNUMBER(AY133),POWER(2,-AY133),"")</f>
        <v/>
      </c>
      <c r="BV133" s="39" t="str">
        <f aca="true" t="shared" si="146" ref="BV133:BV195">IF(ISNUMBER(AZ133),POWER(2,-AZ133),"")</f>
        <v/>
      </c>
      <c r="BW133" s="39" t="str">
        <f aca="true" t="shared" si="147" ref="BW133:BW195">IF(ISNUMBER(BA133),POWER(2,-BA133),"")</f>
        <v/>
      </c>
      <c r="BX133" s="39" t="str">
        <f aca="true" t="shared" si="148" ref="BX133:BX195">IF(ISNUMBER(BB133),POWER(2,-BB133),"")</f>
        <v/>
      </c>
      <c r="BY133" s="39" t="str">
        <f aca="true" t="shared" si="149" ref="BY133:BY195">IF(ISNUMBER(BC133),POWER(2,-BC133),"")</f>
        <v/>
      </c>
      <c r="BZ133" s="39" t="str">
        <f aca="true" t="shared" si="150" ref="BZ133:BZ195">IF(ISNUMBER(BD133),POWER(2,-BD133),"")</f>
        <v/>
      </c>
      <c r="CA133" s="39" t="str">
        <f aca="true" t="shared" si="151" ref="CA133:CA195">IF(ISNUMBER(BE133),POWER(2,-BE133),"")</f>
        <v/>
      </c>
      <c r="CB133" s="39" t="str">
        <f aca="true" t="shared" si="152" ref="CB133:CB195">IF(ISNUMBER(BF133),POWER(2,-BF133),"")</f>
        <v/>
      </c>
      <c r="CC133" s="39" t="str">
        <f aca="true" t="shared" si="153" ref="CC133:CC195">IF(ISNUMBER(BG133),POWER(2,-BG133),"")</f>
        <v/>
      </c>
      <c r="CD133" s="39" t="str">
        <f aca="true" t="shared" si="154" ref="CD133:CD195">IF(ISNUMBER(BH133),POWER(2,-BH133),"")</f>
        <v/>
      </c>
      <c r="CE133" s="39" t="str">
        <f aca="true" t="shared" si="155" ref="CE133:CE195">IF(ISNUMBER(BI133),POWER(2,-BI133),"")</f>
        <v/>
      </c>
      <c r="CF133" s="39" t="str">
        <f aca="true" t="shared" si="156" ref="CF133:CF195">IF(ISNUMBER(BJ133),POWER(2,-BJ133),"")</f>
        <v/>
      </c>
      <c r="CG133" s="39" t="str">
        <f aca="true" t="shared" si="157" ref="CG133:CG195">IF(ISNUMBER(BK133),POWER(2,-BK133),"")</f>
        <v/>
      </c>
      <c r="CH133" s="39" t="str">
        <f aca="true" t="shared" si="158" ref="CH133:CH195">IF(ISNUMBER(BL133),POWER(2,-BL133),"")</f>
        <v/>
      </c>
      <c r="CI133" s="39" t="str">
        <f aca="true" t="shared" si="159" ref="CI133:CI195">IF(ISNUMBER(BM133),POWER(2,-BM133),"")</f>
        <v/>
      </c>
    </row>
    <row r="134" spans="1:87" ht="12.75">
      <c r="A134" s="18"/>
      <c r="B134" s="16" t="str">
        <f>IF('Gene Table'!D133="","",'Gene Table'!D133)</f>
        <v>NM_004972</v>
      </c>
      <c r="C134" s="16" t="s">
        <v>145</v>
      </c>
      <c r="D134" s="17" t="str">
        <f>IF(SUM('Test Sample Data'!D$3:D$98)&gt;10,IF(AND(ISNUMBER('Test Sample Data'!D133),'Test Sample Data'!D133&lt;$B$1,'Test Sample Data'!D133&gt;0),'Test Sample Data'!D133,$B$1),"")</f>
        <v/>
      </c>
      <c r="E134" s="17" t="str">
        <f>IF(SUM('Test Sample Data'!E$3:E$98)&gt;10,IF(AND(ISNUMBER('Test Sample Data'!E133),'Test Sample Data'!E133&lt;$B$1,'Test Sample Data'!E133&gt;0),'Test Sample Data'!E133,$B$1),"")</f>
        <v/>
      </c>
      <c r="F134" s="17" t="str">
        <f>IF(SUM('Test Sample Data'!F$3:F$98)&gt;10,IF(AND(ISNUMBER('Test Sample Data'!F133),'Test Sample Data'!F133&lt;$B$1,'Test Sample Data'!F133&gt;0),'Test Sample Data'!F133,$B$1),"")</f>
        <v/>
      </c>
      <c r="G134" s="17" t="str">
        <f>IF(SUM('Test Sample Data'!G$3:G$98)&gt;10,IF(AND(ISNUMBER('Test Sample Data'!G133),'Test Sample Data'!G133&lt;$B$1,'Test Sample Data'!G133&gt;0),'Test Sample Data'!G133,$B$1),"")</f>
        <v/>
      </c>
      <c r="H134" s="17" t="str">
        <f>IF(SUM('Test Sample Data'!H$3:H$98)&gt;10,IF(AND(ISNUMBER('Test Sample Data'!H133),'Test Sample Data'!H133&lt;$B$1,'Test Sample Data'!H133&gt;0),'Test Sample Data'!H133,$B$1),"")</f>
        <v/>
      </c>
      <c r="I134" s="17" t="str">
        <f>IF(SUM('Test Sample Data'!I$3:I$98)&gt;10,IF(AND(ISNUMBER('Test Sample Data'!I133),'Test Sample Data'!I133&lt;$B$1,'Test Sample Data'!I133&gt;0),'Test Sample Data'!I133,$B$1),"")</f>
        <v/>
      </c>
      <c r="J134" s="17" t="str">
        <f>IF(SUM('Test Sample Data'!J$3:J$98)&gt;10,IF(AND(ISNUMBER('Test Sample Data'!J133),'Test Sample Data'!J133&lt;$B$1,'Test Sample Data'!J133&gt;0),'Test Sample Data'!J133,$B$1),"")</f>
        <v/>
      </c>
      <c r="K134" s="17" t="str">
        <f>IF(SUM('Test Sample Data'!K$3:K$98)&gt;10,IF(AND(ISNUMBER('Test Sample Data'!K133),'Test Sample Data'!K133&lt;$B$1,'Test Sample Data'!K133&gt;0),'Test Sample Data'!K133,$B$1),"")</f>
        <v/>
      </c>
      <c r="L134" s="17" t="str">
        <f>IF(SUM('Test Sample Data'!L$3:L$98)&gt;10,IF(AND(ISNUMBER('Test Sample Data'!L133),'Test Sample Data'!L133&lt;$B$1,'Test Sample Data'!L133&gt;0),'Test Sample Data'!L133,$B$1),"")</f>
        <v/>
      </c>
      <c r="M134" s="17" t="str">
        <f>IF(SUM('Test Sample Data'!M$3:M$98)&gt;10,IF(AND(ISNUMBER('Test Sample Data'!M133),'Test Sample Data'!M133&lt;$B$1,'Test Sample Data'!M133&gt;0),'Test Sample Data'!M133,$B$1),"")</f>
        <v/>
      </c>
      <c r="N134" s="17" t="str">
        <f>'Gene Table'!D133</f>
        <v>NM_004972</v>
      </c>
      <c r="O134" s="16" t="s">
        <v>145</v>
      </c>
      <c r="P134" s="17" t="str">
        <f>IF(SUM('Control Sample Data'!D$3:D$98)&gt;10,IF(AND(ISNUMBER('Control Sample Data'!D133),'Control Sample Data'!D133&lt;$B$1,'Control Sample Data'!D133&gt;0),'Control Sample Data'!D133,$B$1),"")</f>
        <v/>
      </c>
      <c r="Q134" s="17" t="str">
        <f>IF(SUM('Control Sample Data'!E$3:E$98)&gt;10,IF(AND(ISNUMBER('Control Sample Data'!E133),'Control Sample Data'!E133&lt;$B$1,'Control Sample Data'!E133&gt;0),'Control Sample Data'!E133,$B$1),"")</f>
        <v/>
      </c>
      <c r="R134" s="17" t="str">
        <f>IF(SUM('Control Sample Data'!F$3:F$98)&gt;10,IF(AND(ISNUMBER('Control Sample Data'!F133),'Control Sample Data'!F133&lt;$B$1,'Control Sample Data'!F133&gt;0),'Control Sample Data'!F133,$B$1),"")</f>
        <v/>
      </c>
      <c r="S134" s="17" t="str">
        <f>IF(SUM('Control Sample Data'!G$3:G$98)&gt;10,IF(AND(ISNUMBER('Control Sample Data'!G133),'Control Sample Data'!G133&lt;$B$1,'Control Sample Data'!G133&gt;0),'Control Sample Data'!G133,$B$1),"")</f>
        <v/>
      </c>
      <c r="T134" s="17" t="str">
        <f>IF(SUM('Control Sample Data'!H$3:H$98)&gt;10,IF(AND(ISNUMBER('Control Sample Data'!H133),'Control Sample Data'!H133&lt;$B$1,'Control Sample Data'!H133&gt;0),'Control Sample Data'!H133,$B$1),"")</f>
        <v/>
      </c>
      <c r="U134" s="17" t="str">
        <f>IF(SUM('Control Sample Data'!I$3:I$98)&gt;10,IF(AND(ISNUMBER('Control Sample Data'!I133),'Control Sample Data'!I133&lt;$B$1,'Control Sample Data'!I133&gt;0),'Control Sample Data'!I133,$B$1),"")</f>
        <v/>
      </c>
      <c r="V134" s="17" t="str">
        <f>IF(SUM('Control Sample Data'!J$3:J$98)&gt;10,IF(AND(ISNUMBER('Control Sample Data'!J133),'Control Sample Data'!J133&lt;$B$1,'Control Sample Data'!J133&gt;0),'Control Sample Data'!J133,$B$1),"")</f>
        <v/>
      </c>
      <c r="W134" s="17" t="str">
        <f>IF(SUM('Control Sample Data'!K$3:K$98)&gt;10,IF(AND(ISNUMBER('Control Sample Data'!K133),'Control Sample Data'!K133&lt;$B$1,'Control Sample Data'!K133&gt;0),'Control Sample Data'!K133,$B$1),"")</f>
        <v/>
      </c>
      <c r="X134" s="17" t="str">
        <f>IF(SUM('Control Sample Data'!L$3:L$98)&gt;10,IF(AND(ISNUMBER('Control Sample Data'!L133),'Control Sample Data'!L133&lt;$B$1,'Control Sample Data'!L133&gt;0),'Control Sample Data'!L133,$B$1),"")</f>
        <v/>
      </c>
      <c r="Y134" s="17"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8"/>
      <c r="B135" s="16" t="str">
        <f>IF('Gene Table'!D134="","",'Gene Table'!D134)</f>
        <v>NM_005544</v>
      </c>
      <c r="C135" s="16" t="s">
        <v>149</v>
      </c>
      <c r="D135" s="17" t="str">
        <f>IF(SUM('Test Sample Data'!D$3:D$98)&gt;10,IF(AND(ISNUMBER('Test Sample Data'!D134),'Test Sample Data'!D134&lt;$B$1,'Test Sample Data'!D134&gt;0),'Test Sample Data'!D134,$B$1),"")</f>
        <v/>
      </c>
      <c r="E135" s="17" t="str">
        <f>IF(SUM('Test Sample Data'!E$3:E$98)&gt;10,IF(AND(ISNUMBER('Test Sample Data'!E134),'Test Sample Data'!E134&lt;$B$1,'Test Sample Data'!E134&gt;0),'Test Sample Data'!E134,$B$1),"")</f>
        <v/>
      </c>
      <c r="F135" s="17" t="str">
        <f>IF(SUM('Test Sample Data'!F$3:F$98)&gt;10,IF(AND(ISNUMBER('Test Sample Data'!F134),'Test Sample Data'!F134&lt;$B$1,'Test Sample Data'!F134&gt;0),'Test Sample Data'!F134,$B$1),"")</f>
        <v/>
      </c>
      <c r="G135" s="17" t="str">
        <f>IF(SUM('Test Sample Data'!G$3:G$98)&gt;10,IF(AND(ISNUMBER('Test Sample Data'!G134),'Test Sample Data'!G134&lt;$B$1,'Test Sample Data'!G134&gt;0),'Test Sample Data'!G134,$B$1),"")</f>
        <v/>
      </c>
      <c r="H135" s="17" t="str">
        <f>IF(SUM('Test Sample Data'!H$3:H$98)&gt;10,IF(AND(ISNUMBER('Test Sample Data'!H134),'Test Sample Data'!H134&lt;$B$1,'Test Sample Data'!H134&gt;0),'Test Sample Data'!H134,$B$1),"")</f>
        <v/>
      </c>
      <c r="I135" s="17" t="str">
        <f>IF(SUM('Test Sample Data'!I$3:I$98)&gt;10,IF(AND(ISNUMBER('Test Sample Data'!I134),'Test Sample Data'!I134&lt;$B$1,'Test Sample Data'!I134&gt;0),'Test Sample Data'!I134,$B$1),"")</f>
        <v/>
      </c>
      <c r="J135" s="17" t="str">
        <f>IF(SUM('Test Sample Data'!J$3:J$98)&gt;10,IF(AND(ISNUMBER('Test Sample Data'!J134),'Test Sample Data'!J134&lt;$B$1,'Test Sample Data'!J134&gt;0),'Test Sample Data'!J134,$B$1),"")</f>
        <v/>
      </c>
      <c r="K135" s="17" t="str">
        <f>IF(SUM('Test Sample Data'!K$3:K$98)&gt;10,IF(AND(ISNUMBER('Test Sample Data'!K134),'Test Sample Data'!K134&lt;$B$1,'Test Sample Data'!K134&gt;0),'Test Sample Data'!K134,$B$1),"")</f>
        <v/>
      </c>
      <c r="L135" s="17" t="str">
        <f>IF(SUM('Test Sample Data'!L$3:L$98)&gt;10,IF(AND(ISNUMBER('Test Sample Data'!L134),'Test Sample Data'!L134&lt;$B$1,'Test Sample Data'!L134&gt;0),'Test Sample Data'!L134,$B$1),"")</f>
        <v/>
      </c>
      <c r="M135" s="17" t="str">
        <f>IF(SUM('Test Sample Data'!M$3:M$98)&gt;10,IF(AND(ISNUMBER('Test Sample Data'!M134),'Test Sample Data'!M134&lt;$B$1,'Test Sample Data'!M134&gt;0),'Test Sample Data'!M134,$B$1),"")</f>
        <v/>
      </c>
      <c r="N135" s="17" t="str">
        <f>'Gene Table'!D134</f>
        <v>NM_005544</v>
      </c>
      <c r="O135" s="16" t="s">
        <v>149</v>
      </c>
      <c r="P135" s="17" t="str">
        <f>IF(SUM('Control Sample Data'!D$3:D$98)&gt;10,IF(AND(ISNUMBER('Control Sample Data'!D134),'Control Sample Data'!D134&lt;$B$1,'Control Sample Data'!D134&gt;0),'Control Sample Data'!D134,$B$1),"")</f>
        <v/>
      </c>
      <c r="Q135" s="17" t="str">
        <f>IF(SUM('Control Sample Data'!E$3:E$98)&gt;10,IF(AND(ISNUMBER('Control Sample Data'!E134),'Control Sample Data'!E134&lt;$B$1,'Control Sample Data'!E134&gt;0),'Control Sample Data'!E134,$B$1),"")</f>
        <v/>
      </c>
      <c r="R135" s="17" t="str">
        <f>IF(SUM('Control Sample Data'!F$3:F$98)&gt;10,IF(AND(ISNUMBER('Control Sample Data'!F134),'Control Sample Data'!F134&lt;$B$1,'Control Sample Data'!F134&gt;0),'Control Sample Data'!F134,$B$1),"")</f>
        <v/>
      </c>
      <c r="S135" s="17" t="str">
        <f>IF(SUM('Control Sample Data'!G$3:G$98)&gt;10,IF(AND(ISNUMBER('Control Sample Data'!G134),'Control Sample Data'!G134&lt;$B$1,'Control Sample Data'!G134&gt;0),'Control Sample Data'!G134,$B$1),"")</f>
        <v/>
      </c>
      <c r="T135" s="17" t="str">
        <f>IF(SUM('Control Sample Data'!H$3:H$98)&gt;10,IF(AND(ISNUMBER('Control Sample Data'!H134),'Control Sample Data'!H134&lt;$B$1,'Control Sample Data'!H134&gt;0),'Control Sample Data'!H134,$B$1),"")</f>
        <v/>
      </c>
      <c r="U135" s="17" t="str">
        <f>IF(SUM('Control Sample Data'!I$3:I$98)&gt;10,IF(AND(ISNUMBER('Control Sample Data'!I134),'Control Sample Data'!I134&lt;$B$1,'Control Sample Data'!I134&gt;0),'Control Sample Data'!I134,$B$1),"")</f>
        <v/>
      </c>
      <c r="V135" s="17" t="str">
        <f>IF(SUM('Control Sample Data'!J$3:J$98)&gt;10,IF(AND(ISNUMBER('Control Sample Data'!J134),'Control Sample Data'!J134&lt;$B$1,'Control Sample Data'!J134&gt;0),'Control Sample Data'!J134,$B$1),"")</f>
        <v/>
      </c>
      <c r="W135" s="17" t="str">
        <f>IF(SUM('Control Sample Data'!K$3:K$98)&gt;10,IF(AND(ISNUMBER('Control Sample Data'!K134),'Control Sample Data'!K134&lt;$B$1,'Control Sample Data'!K134&gt;0),'Control Sample Data'!K134,$B$1),"")</f>
        <v/>
      </c>
      <c r="X135" s="17" t="str">
        <f>IF(SUM('Control Sample Data'!L$3:L$98)&gt;10,IF(AND(ISNUMBER('Control Sample Data'!L134),'Control Sample Data'!L134&lt;$B$1,'Control Sample Data'!L134&gt;0),'Control Sample Data'!L134,$B$1),"")</f>
        <v/>
      </c>
      <c r="Y135" s="17"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8"/>
      <c r="B136" s="16" t="str">
        <f>IF('Gene Table'!D135="","",'Gene Table'!D135)</f>
        <v>NM_000639</v>
      </c>
      <c r="C136" s="16" t="s">
        <v>153</v>
      </c>
      <c r="D136" s="17" t="str">
        <f>IF(SUM('Test Sample Data'!D$3:D$98)&gt;10,IF(AND(ISNUMBER('Test Sample Data'!D135),'Test Sample Data'!D135&lt;$B$1,'Test Sample Data'!D135&gt;0),'Test Sample Data'!D135,$B$1),"")</f>
        <v/>
      </c>
      <c r="E136" s="17" t="str">
        <f>IF(SUM('Test Sample Data'!E$3:E$98)&gt;10,IF(AND(ISNUMBER('Test Sample Data'!E135),'Test Sample Data'!E135&lt;$B$1,'Test Sample Data'!E135&gt;0),'Test Sample Data'!E135,$B$1),"")</f>
        <v/>
      </c>
      <c r="F136" s="17" t="str">
        <f>IF(SUM('Test Sample Data'!F$3:F$98)&gt;10,IF(AND(ISNUMBER('Test Sample Data'!F135),'Test Sample Data'!F135&lt;$B$1,'Test Sample Data'!F135&gt;0),'Test Sample Data'!F135,$B$1),"")</f>
        <v/>
      </c>
      <c r="G136" s="17" t="str">
        <f>IF(SUM('Test Sample Data'!G$3:G$98)&gt;10,IF(AND(ISNUMBER('Test Sample Data'!G135),'Test Sample Data'!G135&lt;$B$1,'Test Sample Data'!G135&gt;0),'Test Sample Data'!G135,$B$1),"")</f>
        <v/>
      </c>
      <c r="H136" s="17" t="str">
        <f>IF(SUM('Test Sample Data'!H$3:H$98)&gt;10,IF(AND(ISNUMBER('Test Sample Data'!H135),'Test Sample Data'!H135&lt;$B$1,'Test Sample Data'!H135&gt;0),'Test Sample Data'!H135,$B$1),"")</f>
        <v/>
      </c>
      <c r="I136" s="17" t="str">
        <f>IF(SUM('Test Sample Data'!I$3:I$98)&gt;10,IF(AND(ISNUMBER('Test Sample Data'!I135),'Test Sample Data'!I135&lt;$B$1,'Test Sample Data'!I135&gt;0),'Test Sample Data'!I135,$B$1),"")</f>
        <v/>
      </c>
      <c r="J136" s="17" t="str">
        <f>IF(SUM('Test Sample Data'!J$3:J$98)&gt;10,IF(AND(ISNUMBER('Test Sample Data'!J135),'Test Sample Data'!J135&lt;$B$1,'Test Sample Data'!J135&gt;0),'Test Sample Data'!J135,$B$1),"")</f>
        <v/>
      </c>
      <c r="K136" s="17" t="str">
        <f>IF(SUM('Test Sample Data'!K$3:K$98)&gt;10,IF(AND(ISNUMBER('Test Sample Data'!K135),'Test Sample Data'!K135&lt;$B$1,'Test Sample Data'!K135&gt;0),'Test Sample Data'!K135,$B$1),"")</f>
        <v/>
      </c>
      <c r="L136" s="17" t="str">
        <f>IF(SUM('Test Sample Data'!L$3:L$98)&gt;10,IF(AND(ISNUMBER('Test Sample Data'!L135),'Test Sample Data'!L135&lt;$B$1,'Test Sample Data'!L135&gt;0),'Test Sample Data'!L135,$B$1),"")</f>
        <v/>
      </c>
      <c r="M136" s="17" t="str">
        <f>IF(SUM('Test Sample Data'!M$3:M$98)&gt;10,IF(AND(ISNUMBER('Test Sample Data'!M135),'Test Sample Data'!M135&lt;$B$1,'Test Sample Data'!M135&gt;0),'Test Sample Data'!M135,$B$1),"")</f>
        <v/>
      </c>
      <c r="N136" s="17" t="str">
        <f>'Gene Table'!D135</f>
        <v>NM_000639</v>
      </c>
      <c r="O136" s="16" t="s">
        <v>153</v>
      </c>
      <c r="P136" s="17" t="str">
        <f>IF(SUM('Control Sample Data'!D$3:D$98)&gt;10,IF(AND(ISNUMBER('Control Sample Data'!D135),'Control Sample Data'!D135&lt;$B$1,'Control Sample Data'!D135&gt;0),'Control Sample Data'!D135,$B$1),"")</f>
        <v/>
      </c>
      <c r="Q136" s="17" t="str">
        <f>IF(SUM('Control Sample Data'!E$3:E$98)&gt;10,IF(AND(ISNUMBER('Control Sample Data'!E135),'Control Sample Data'!E135&lt;$B$1,'Control Sample Data'!E135&gt;0),'Control Sample Data'!E135,$B$1),"")</f>
        <v/>
      </c>
      <c r="R136" s="17" t="str">
        <f>IF(SUM('Control Sample Data'!F$3:F$98)&gt;10,IF(AND(ISNUMBER('Control Sample Data'!F135),'Control Sample Data'!F135&lt;$B$1,'Control Sample Data'!F135&gt;0),'Control Sample Data'!F135,$B$1),"")</f>
        <v/>
      </c>
      <c r="S136" s="17" t="str">
        <f>IF(SUM('Control Sample Data'!G$3:G$98)&gt;10,IF(AND(ISNUMBER('Control Sample Data'!G135),'Control Sample Data'!G135&lt;$B$1,'Control Sample Data'!G135&gt;0),'Control Sample Data'!G135,$B$1),"")</f>
        <v/>
      </c>
      <c r="T136" s="17" t="str">
        <f>IF(SUM('Control Sample Data'!H$3:H$98)&gt;10,IF(AND(ISNUMBER('Control Sample Data'!H135),'Control Sample Data'!H135&lt;$B$1,'Control Sample Data'!H135&gt;0),'Control Sample Data'!H135,$B$1),"")</f>
        <v/>
      </c>
      <c r="U136" s="17" t="str">
        <f>IF(SUM('Control Sample Data'!I$3:I$98)&gt;10,IF(AND(ISNUMBER('Control Sample Data'!I135),'Control Sample Data'!I135&lt;$B$1,'Control Sample Data'!I135&gt;0),'Control Sample Data'!I135,$B$1),"")</f>
        <v/>
      </c>
      <c r="V136" s="17" t="str">
        <f>IF(SUM('Control Sample Data'!J$3:J$98)&gt;10,IF(AND(ISNUMBER('Control Sample Data'!J135),'Control Sample Data'!J135&lt;$B$1,'Control Sample Data'!J135&gt;0),'Control Sample Data'!J135,$B$1),"")</f>
        <v/>
      </c>
      <c r="W136" s="17" t="str">
        <f>IF(SUM('Control Sample Data'!K$3:K$98)&gt;10,IF(AND(ISNUMBER('Control Sample Data'!K135),'Control Sample Data'!K135&lt;$B$1,'Control Sample Data'!K135&gt;0),'Control Sample Data'!K135,$B$1),"")</f>
        <v/>
      </c>
      <c r="X136" s="17" t="str">
        <f>IF(SUM('Control Sample Data'!L$3:L$98)&gt;10,IF(AND(ISNUMBER('Control Sample Data'!L135),'Control Sample Data'!L135&lt;$B$1,'Control Sample Data'!L135&gt;0),'Control Sample Data'!L135,$B$1),"")</f>
        <v/>
      </c>
      <c r="Y136" s="17"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8"/>
      <c r="B137" s="16" t="str">
        <f>IF('Gene Table'!D136="","",'Gene Table'!D136)</f>
        <v>NM_000418</v>
      </c>
      <c r="C137" s="16" t="s">
        <v>157</v>
      </c>
      <c r="D137" s="17" t="str">
        <f>IF(SUM('Test Sample Data'!D$3:D$98)&gt;10,IF(AND(ISNUMBER('Test Sample Data'!D136),'Test Sample Data'!D136&lt;$B$1,'Test Sample Data'!D136&gt;0),'Test Sample Data'!D136,$B$1),"")</f>
        <v/>
      </c>
      <c r="E137" s="17" t="str">
        <f>IF(SUM('Test Sample Data'!E$3:E$98)&gt;10,IF(AND(ISNUMBER('Test Sample Data'!E136),'Test Sample Data'!E136&lt;$B$1,'Test Sample Data'!E136&gt;0),'Test Sample Data'!E136,$B$1),"")</f>
        <v/>
      </c>
      <c r="F137" s="17" t="str">
        <f>IF(SUM('Test Sample Data'!F$3:F$98)&gt;10,IF(AND(ISNUMBER('Test Sample Data'!F136),'Test Sample Data'!F136&lt;$B$1,'Test Sample Data'!F136&gt;0),'Test Sample Data'!F136,$B$1),"")</f>
        <v/>
      </c>
      <c r="G137" s="17" t="str">
        <f>IF(SUM('Test Sample Data'!G$3:G$98)&gt;10,IF(AND(ISNUMBER('Test Sample Data'!G136),'Test Sample Data'!G136&lt;$B$1,'Test Sample Data'!G136&gt;0),'Test Sample Data'!G136,$B$1),"")</f>
        <v/>
      </c>
      <c r="H137" s="17" t="str">
        <f>IF(SUM('Test Sample Data'!H$3:H$98)&gt;10,IF(AND(ISNUMBER('Test Sample Data'!H136),'Test Sample Data'!H136&lt;$B$1,'Test Sample Data'!H136&gt;0),'Test Sample Data'!H136,$B$1),"")</f>
        <v/>
      </c>
      <c r="I137" s="17" t="str">
        <f>IF(SUM('Test Sample Data'!I$3:I$98)&gt;10,IF(AND(ISNUMBER('Test Sample Data'!I136),'Test Sample Data'!I136&lt;$B$1,'Test Sample Data'!I136&gt;0),'Test Sample Data'!I136,$B$1),"")</f>
        <v/>
      </c>
      <c r="J137" s="17" t="str">
        <f>IF(SUM('Test Sample Data'!J$3:J$98)&gt;10,IF(AND(ISNUMBER('Test Sample Data'!J136),'Test Sample Data'!J136&lt;$B$1,'Test Sample Data'!J136&gt;0),'Test Sample Data'!J136,$B$1),"")</f>
        <v/>
      </c>
      <c r="K137" s="17" t="str">
        <f>IF(SUM('Test Sample Data'!K$3:K$98)&gt;10,IF(AND(ISNUMBER('Test Sample Data'!K136),'Test Sample Data'!K136&lt;$B$1,'Test Sample Data'!K136&gt;0),'Test Sample Data'!K136,$B$1),"")</f>
        <v/>
      </c>
      <c r="L137" s="17" t="str">
        <f>IF(SUM('Test Sample Data'!L$3:L$98)&gt;10,IF(AND(ISNUMBER('Test Sample Data'!L136),'Test Sample Data'!L136&lt;$B$1,'Test Sample Data'!L136&gt;0),'Test Sample Data'!L136,$B$1),"")</f>
        <v/>
      </c>
      <c r="M137" s="17" t="str">
        <f>IF(SUM('Test Sample Data'!M$3:M$98)&gt;10,IF(AND(ISNUMBER('Test Sample Data'!M136),'Test Sample Data'!M136&lt;$B$1,'Test Sample Data'!M136&gt;0),'Test Sample Data'!M136,$B$1),"")</f>
        <v/>
      </c>
      <c r="N137" s="17" t="str">
        <f>'Gene Table'!D136</f>
        <v>NM_000418</v>
      </c>
      <c r="O137" s="16" t="s">
        <v>157</v>
      </c>
      <c r="P137" s="17" t="str">
        <f>IF(SUM('Control Sample Data'!D$3:D$98)&gt;10,IF(AND(ISNUMBER('Control Sample Data'!D136),'Control Sample Data'!D136&lt;$B$1,'Control Sample Data'!D136&gt;0),'Control Sample Data'!D136,$B$1),"")</f>
        <v/>
      </c>
      <c r="Q137" s="17" t="str">
        <f>IF(SUM('Control Sample Data'!E$3:E$98)&gt;10,IF(AND(ISNUMBER('Control Sample Data'!E136),'Control Sample Data'!E136&lt;$B$1,'Control Sample Data'!E136&gt;0),'Control Sample Data'!E136,$B$1),"")</f>
        <v/>
      </c>
      <c r="R137" s="17" t="str">
        <f>IF(SUM('Control Sample Data'!F$3:F$98)&gt;10,IF(AND(ISNUMBER('Control Sample Data'!F136),'Control Sample Data'!F136&lt;$B$1,'Control Sample Data'!F136&gt;0),'Control Sample Data'!F136,$B$1),"")</f>
        <v/>
      </c>
      <c r="S137" s="17" t="str">
        <f>IF(SUM('Control Sample Data'!G$3:G$98)&gt;10,IF(AND(ISNUMBER('Control Sample Data'!G136),'Control Sample Data'!G136&lt;$B$1,'Control Sample Data'!G136&gt;0),'Control Sample Data'!G136,$B$1),"")</f>
        <v/>
      </c>
      <c r="T137" s="17" t="str">
        <f>IF(SUM('Control Sample Data'!H$3:H$98)&gt;10,IF(AND(ISNUMBER('Control Sample Data'!H136),'Control Sample Data'!H136&lt;$B$1,'Control Sample Data'!H136&gt;0),'Control Sample Data'!H136,$B$1),"")</f>
        <v/>
      </c>
      <c r="U137" s="17" t="str">
        <f>IF(SUM('Control Sample Data'!I$3:I$98)&gt;10,IF(AND(ISNUMBER('Control Sample Data'!I136),'Control Sample Data'!I136&lt;$B$1,'Control Sample Data'!I136&gt;0),'Control Sample Data'!I136,$B$1),"")</f>
        <v/>
      </c>
      <c r="V137" s="17" t="str">
        <f>IF(SUM('Control Sample Data'!J$3:J$98)&gt;10,IF(AND(ISNUMBER('Control Sample Data'!J136),'Control Sample Data'!J136&lt;$B$1,'Control Sample Data'!J136&gt;0),'Control Sample Data'!J136,$B$1),"")</f>
        <v/>
      </c>
      <c r="W137" s="17" t="str">
        <f>IF(SUM('Control Sample Data'!K$3:K$98)&gt;10,IF(AND(ISNUMBER('Control Sample Data'!K136),'Control Sample Data'!K136&lt;$B$1,'Control Sample Data'!K136&gt;0),'Control Sample Data'!K136,$B$1),"")</f>
        <v/>
      </c>
      <c r="X137" s="17" t="str">
        <f>IF(SUM('Control Sample Data'!L$3:L$98)&gt;10,IF(AND(ISNUMBER('Control Sample Data'!L136),'Control Sample Data'!L136&lt;$B$1,'Control Sample Data'!L136&gt;0),'Control Sample Data'!L136,$B$1),"")</f>
        <v/>
      </c>
      <c r="Y137" s="17"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8"/>
      <c r="B138" s="16" t="str">
        <f>IF('Gene Table'!D137="","",'Gene Table'!D137)</f>
        <v>NM_000589</v>
      </c>
      <c r="C138" s="16" t="s">
        <v>161</v>
      </c>
      <c r="D138" s="17" t="str">
        <f>IF(SUM('Test Sample Data'!D$3:D$98)&gt;10,IF(AND(ISNUMBER('Test Sample Data'!D137),'Test Sample Data'!D137&lt;$B$1,'Test Sample Data'!D137&gt;0),'Test Sample Data'!D137,$B$1),"")</f>
        <v/>
      </c>
      <c r="E138" s="17" t="str">
        <f>IF(SUM('Test Sample Data'!E$3:E$98)&gt;10,IF(AND(ISNUMBER('Test Sample Data'!E137),'Test Sample Data'!E137&lt;$B$1,'Test Sample Data'!E137&gt;0),'Test Sample Data'!E137,$B$1),"")</f>
        <v/>
      </c>
      <c r="F138" s="17" t="str">
        <f>IF(SUM('Test Sample Data'!F$3:F$98)&gt;10,IF(AND(ISNUMBER('Test Sample Data'!F137),'Test Sample Data'!F137&lt;$B$1,'Test Sample Data'!F137&gt;0),'Test Sample Data'!F137,$B$1),"")</f>
        <v/>
      </c>
      <c r="G138" s="17" t="str">
        <f>IF(SUM('Test Sample Data'!G$3:G$98)&gt;10,IF(AND(ISNUMBER('Test Sample Data'!G137),'Test Sample Data'!G137&lt;$B$1,'Test Sample Data'!G137&gt;0),'Test Sample Data'!G137,$B$1),"")</f>
        <v/>
      </c>
      <c r="H138" s="17" t="str">
        <f>IF(SUM('Test Sample Data'!H$3:H$98)&gt;10,IF(AND(ISNUMBER('Test Sample Data'!H137),'Test Sample Data'!H137&lt;$B$1,'Test Sample Data'!H137&gt;0),'Test Sample Data'!H137,$B$1),"")</f>
        <v/>
      </c>
      <c r="I138" s="17" t="str">
        <f>IF(SUM('Test Sample Data'!I$3:I$98)&gt;10,IF(AND(ISNUMBER('Test Sample Data'!I137),'Test Sample Data'!I137&lt;$B$1,'Test Sample Data'!I137&gt;0),'Test Sample Data'!I137,$B$1),"")</f>
        <v/>
      </c>
      <c r="J138" s="17" t="str">
        <f>IF(SUM('Test Sample Data'!J$3:J$98)&gt;10,IF(AND(ISNUMBER('Test Sample Data'!J137),'Test Sample Data'!J137&lt;$B$1,'Test Sample Data'!J137&gt;0),'Test Sample Data'!J137,$B$1),"")</f>
        <v/>
      </c>
      <c r="K138" s="17" t="str">
        <f>IF(SUM('Test Sample Data'!K$3:K$98)&gt;10,IF(AND(ISNUMBER('Test Sample Data'!K137),'Test Sample Data'!K137&lt;$B$1,'Test Sample Data'!K137&gt;0),'Test Sample Data'!K137,$B$1),"")</f>
        <v/>
      </c>
      <c r="L138" s="17" t="str">
        <f>IF(SUM('Test Sample Data'!L$3:L$98)&gt;10,IF(AND(ISNUMBER('Test Sample Data'!L137),'Test Sample Data'!L137&lt;$B$1,'Test Sample Data'!L137&gt;0),'Test Sample Data'!L137,$B$1),"")</f>
        <v/>
      </c>
      <c r="M138" s="17" t="str">
        <f>IF(SUM('Test Sample Data'!M$3:M$98)&gt;10,IF(AND(ISNUMBER('Test Sample Data'!M137),'Test Sample Data'!M137&lt;$B$1,'Test Sample Data'!M137&gt;0),'Test Sample Data'!M137,$B$1),"")</f>
        <v/>
      </c>
      <c r="N138" s="17" t="str">
        <f>'Gene Table'!D137</f>
        <v>NM_000589</v>
      </c>
      <c r="O138" s="16" t="s">
        <v>161</v>
      </c>
      <c r="P138" s="17" t="str">
        <f>IF(SUM('Control Sample Data'!D$3:D$98)&gt;10,IF(AND(ISNUMBER('Control Sample Data'!D137),'Control Sample Data'!D137&lt;$B$1,'Control Sample Data'!D137&gt;0),'Control Sample Data'!D137,$B$1),"")</f>
        <v/>
      </c>
      <c r="Q138" s="17" t="str">
        <f>IF(SUM('Control Sample Data'!E$3:E$98)&gt;10,IF(AND(ISNUMBER('Control Sample Data'!E137),'Control Sample Data'!E137&lt;$B$1,'Control Sample Data'!E137&gt;0),'Control Sample Data'!E137,$B$1),"")</f>
        <v/>
      </c>
      <c r="R138" s="17" t="str">
        <f>IF(SUM('Control Sample Data'!F$3:F$98)&gt;10,IF(AND(ISNUMBER('Control Sample Data'!F137),'Control Sample Data'!F137&lt;$B$1,'Control Sample Data'!F137&gt;0),'Control Sample Data'!F137,$B$1),"")</f>
        <v/>
      </c>
      <c r="S138" s="17" t="str">
        <f>IF(SUM('Control Sample Data'!G$3:G$98)&gt;10,IF(AND(ISNUMBER('Control Sample Data'!G137),'Control Sample Data'!G137&lt;$B$1,'Control Sample Data'!G137&gt;0),'Control Sample Data'!G137,$B$1),"")</f>
        <v/>
      </c>
      <c r="T138" s="17" t="str">
        <f>IF(SUM('Control Sample Data'!H$3:H$98)&gt;10,IF(AND(ISNUMBER('Control Sample Data'!H137),'Control Sample Data'!H137&lt;$B$1,'Control Sample Data'!H137&gt;0),'Control Sample Data'!H137,$B$1),"")</f>
        <v/>
      </c>
      <c r="U138" s="17" t="str">
        <f>IF(SUM('Control Sample Data'!I$3:I$98)&gt;10,IF(AND(ISNUMBER('Control Sample Data'!I137),'Control Sample Data'!I137&lt;$B$1,'Control Sample Data'!I137&gt;0),'Control Sample Data'!I137,$B$1),"")</f>
        <v/>
      </c>
      <c r="V138" s="17" t="str">
        <f>IF(SUM('Control Sample Data'!J$3:J$98)&gt;10,IF(AND(ISNUMBER('Control Sample Data'!J137),'Control Sample Data'!J137&lt;$B$1,'Control Sample Data'!J137&gt;0),'Control Sample Data'!J137,$B$1),"")</f>
        <v/>
      </c>
      <c r="W138" s="17" t="str">
        <f>IF(SUM('Control Sample Data'!K$3:K$98)&gt;10,IF(AND(ISNUMBER('Control Sample Data'!K137),'Control Sample Data'!K137&lt;$B$1,'Control Sample Data'!K137&gt;0),'Control Sample Data'!K137,$B$1),"")</f>
        <v/>
      </c>
      <c r="X138" s="17" t="str">
        <f>IF(SUM('Control Sample Data'!L$3:L$98)&gt;10,IF(AND(ISNUMBER('Control Sample Data'!L137),'Control Sample Data'!L137&lt;$B$1,'Control Sample Data'!L137&gt;0),'Control Sample Data'!L137,$B$1),"")</f>
        <v/>
      </c>
      <c r="Y138" s="17"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8"/>
      <c r="B139" s="16" t="str">
        <f>IF('Gene Table'!D138="","",'Gene Table'!D138)</f>
        <v>NM_000599</v>
      </c>
      <c r="C139" s="16" t="s">
        <v>165</v>
      </c>
      <c r="D139" s="17" t="str">
        <f>IF(SUM('Test Sample Data'!D$3:D$98)&gt;10,IF(AND(ISNUMBER('Test Sample Data'!D138),'Test Sample Data'!D138&lt;$B$1,'Test Sample Data'!D138&gt;0),'Test Sample Data'!D138,$B$1),"")</f>
        <v/>
      </c>
      <c r="E139" s="17" t="str">
        <f>IF(SUM('Test Sample Data'!E$3:E$98)&gt;10,IF(AND(ISNUMBER('Test Sample Data'!E138),'Test Sample Data'!E138&lt;$B$1,'Test Sample Data'!E138&gt;0),'Test Sample Data'!E138,$B$1),"")</f>
        <v/>
      </c>
      <c r="F139" s="17" t="str">
        <f>IF(SUM('Test Sample Data'!F$3:F$98)&gt;10,IF(AND(ISNUMBER('Test Sample Data'!F138),'Test Sample Data'!F138&lt;$B$1,'Test Sample Data'!F138&gt;0),'Test Sample Data'!F138,$B$1),"")</f>
        <v/>
      </c>
      <c r="G139" s="17" t="str">
        <f>IF(SUM('Test Sample Data'!G$3:G$98)&gt;10,IF(AND(ISNUMBER('Test Sample Data'!G138),'Test Sample Data'!G138&lt;$B$1,'Test Sample Data'!G138&gt;0),'Test Sample Data'!G138,$B$1),"")</f>
        <v/>
      </c>
      <c r="H139" s="17" t="str">
        <f>IF(SUM('Test Sample Data'!H$3:H$98)&gt;10,IF(AND(ISNUMBER('Test Sample Data'!H138),'Test Sample Data'!H138&lt;$B$1,'Test Sample Data'!H138&gt;0),'Test Sample Data'!H138,$B$1),"")</f>
        <v/>
      </c>
      <c r="I139" s="17" t="str">
        <f>IF(SUM('Test Sample Data'!I$3:I$98)&gt;10,IF(AND(ISNUMBER('Test Sample Data'!I138),'Test Sample Data'!I138&lt;$B$1,'Test Sample Data'!I138&gt;0),'Test Sample Data'!I138,$B$1),"")</f>
        <v/>
      </c>
      <c r="J139" s="17" t="str">
        <f>IF(SUM('Test Sample Data'!J$3:J$98)&gt;10,IF(AND(ISNUMBER('Test Sample Data'!J138),'Test Sample Data'!J138&lt;$B$1,'Test Sample Data'!J138&gt;0),'Test Sample Data'!J138,$B$1),"")</f>
        <v/>
      </c>
      <c r="K139" s="17" t="str">
        <f>IF(SUM('Test Sample Data'!K$3:K$98)&gt;10,IF(AND(ISNUMBER('Test Sample Data'!K138),'Test Sample Data'!K138&lt;$B$1,'Test Sample Data'!K138&gt;0),'Test Sample Data'!K138,$B$1),"")</f>
        <v/>
      </c>
      <c r="L139" s="17" t="str">
        <f>IF(SUM('Test Sample Data'!L$3:L$98)&gt;10,IF(AND(ISNUMBER('Test Sample Data'!L138),'Test Sample Data'!L138&lt;$B$1,'Test Sample Data'!L138&gt;0),'Test Sample Data'!L138,$B$1),"")</f>
        <v/>
      </c>
      <c r="M139" s="17" t="str">
        <f>IF(SUM('Test Sample Data'!M$3:M$98)&gt;10,IF(AND(ISNUMBER('Test Sample Data'!M138),'Test Sample Data'!M138&lt;$B$1,'Test Sample Data'!M138&gt;0),'Test Sample Data'!M138,$B$1),"")</f>
        <v/>
      </c>
      <c r="N139" s="17" t="str">
        <f>'Gene Table'!D138</f>
        <v>NM_000599</v>
      </c>
      <c r="O139" s="16" t="s">
        <v>165</v>
      </c>
      <c r="P139" s="17" t="str">
        <f>IF(SUM('Control Sample Data'!D$3:D$98)&gt;10,IF(AND(ISNUMBER('Control Sample Data'!D138),'Control Sample Data'!D138&lt;$B$1,'Control Sample Data'!D138&gt;0),'Control Sample Data'!D138,$B$1),"")</f>
        <v/>
      </c>
      <c r="Q139" s="17" t="str">
        <f>IF(SUM('Control Sample Data'!E$3:E$98)&gt;10,IF(AND(ISNUMBER('Control Sample Data'!E138),'Control Sample Data'!E138&lt;$B$1,'Control Sample Data'!E138&gt;0),'Control Sample Data'!E138,$B$1),"")</f>
        <v/>
      </c>
      <c r="R139" s="17" t="str">
        <f>IF(SUM('Control Sample Data'!F$3:F$98)&gt;10,IF(AND(ISNUMBER('Control Sample Data'!F138),'Control Sample Data'!F138&lt;$B$1,'Control Sample Data'!F138&gt;0),'Control Sample Data'!F138,$B$1),"")</f>
        <v/>
      </c>
      <c r="S139" s="17" t="str">
        <f>IF(SUM('Control Sample Data'!G$3:G$98)&gt;10,IF(AND(ISNUMBER('Control Sample Data'!G138),'Control Sample Data'!G138&lt;$B$1,'Control Sample Data'!G138&gt;0),'Control Sample Data'!G138,$B$1),"")</f>
        <v/>
      </c>
      <c r="T139" s="17" t="str">
        <f>IF(SUM('Control Sample Data'!H$3:H$98)&gt;10,IF(AND(ISNUMBER('Control Sample Data'!H138),'Control Sample Data'!H138&lt;$B$1,'Control Sample Data'!H138&gt;0),'Control Sample Data'!H138,$B$1),"")</f>
        <v/>
      </c>
      <c r="U139" s="17" t="str">
        <f>IF(SUM('Control Sample Data'!I$3:I$98)&gt;10,IF(AND(ISNUMBER('Control Sample Data'!I138),'Control Sample Data'!I138&lt;$B$1,'Control Sample Data'!I138&gt;0),'Control Sample Data'!I138,$B$1),"")</f>
        <v/>
      </c>
      <c r="V139" s="17" t="str">
        <f>IF(SUM('Control Sample Data'!J$3:J$98)&gt;10,IF(AND(ISNUMBER('Control Sample Data'!J138),'Control Sample Data'!J138&lt;$B$1,'Control Sample Data'!J138&gt;0),'Control Sample Data'!J138,$B$1),"")</f>
        <v/>
      </c>
      <c r="W139" s="17" t="str">
        <f>IF(SUM('Control Sample Data'!K$3:K$98)&gt;10,IF(AND(ISNUMBER('Control Sample Data'!K138),'Control Sample Data'!K138&lt;$B$1,'Control Sample Data'!K138&gt;0),'Control Sample Data'!K138,$B$1),"")</f>
        <v/>
      </c>
      <c r="X139" s="17" t="str">
        <f>IF(SUM('Control Sample Data'!L$3:L$98)&gt;10,IF(AND(ISNUMBER('Control Sample Data'!L138),'Control Sample Data'!L138&lt;$B$1,'Control Sample Data'!L138&gt;0),'Control Sample Data'!L138,$B$1),"")</f>
        <v/>
      </c>
      <c r="Y139" s="17"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8"/>
      <c r="B140" s="16" t="str">
        <f>IF('Gene Table'!D139="","",'Gene Table'!D139)</f>
        <v>NM_000598</v>
      </c>
      <c r="C140" s="16" t="s">
        <v>169</v>
      </c>
      <c r="D140" s="17" t="str">
        <f>IF(SUM('Test Sample Data'!D$3:D$98)&gt;10,IF(AND(ISNUMBER('Test Sample Data'!D139),'Test Sample Data'!D139&lt;$B$1,'Test Sample Data'!D139&gt;0),'Test Sample Data'!D139,$B$1),"")</f>
        <v/>
      </c>
      <c r="E140" s="17" t="str">
        <f>IF(SUM('Test Sample Data'!E$3:E$98)&gt;10,IF(AND(ISNUMBER('Test Sample Data'!E139),'Test Sample Data'!E139&lt;$B$1,'Test Sample Data'!E139&gt;0),'Test Sample Data'!E139,$B$1),"")</f>
        <v/>
      </c>
      <c r="F140" s="17" t="str">
        <f>IF(SUM('Test Sample Data'!F$3:F$98)&gt;10,IF(AND(ISNUMBER('Test Sample Data'!F139),'Test Sample Data'!F139&lt;$B$1,'Test Sample Data'!F139&gt;0),'Test Sample Data'!F139,$B$1),"")</f>
        <v/>
      </c>
      <c r="G140" s="17" t="str">
        <f>IF(SUM('Test Sample Data'!G$3:G$98)&gt;10,IF(AND(ISNUMBER('Test Sample Data'!G139),'Test Sample Data'!G139&lt;$B$1,'Test Sample Data'!G139&gt;0),'Test Sample Data'!G139,$B$1),"")</f>
        <v/>
      </c>
      <c r="H140" s="17" t="str">
        <f>IF(SUM('Test Sample Data'!H$3:H$98)&gt;10,IF(AND(ISNUMBER('Test Sample Data'!H139),'Test Sample Data'!H139&lt;$B$1,'Test Sample Data'!H139&gt;0),'Test Sample Data'!H139,$B$1),"")</f>
        <v/>
      </c>
      <c r="I140" s="17" t="str">
        <f>IF(SUM('Test Sample Data'!I$3:I$98)&gt;10,IF(AND(ISNUMBER('Test Sample Data'!I139),'Test Sample Data'!I139&lt;$B$1,'Test Sample Data'!I139&gt;0),'Test Sample Data'!I139,$B$1),"")</f>
        <v/>
      </c>
      <c r="J140" s="17" t="str">
        <f>IF(SUM('Test Sample Data'!J$3:J$98)&gt;10,IF(AND(ISNUMBER('Test Sample Data'!J139),'Test Sample Data'!J139&lt;$B$1,'Test Sample Data'!J139&gt;0),'Test Sample Data'!J139,$B$1),"")</f>
        <v/>
      </c>
      <c r="K140" s="17" t="str">
        <f>IF(SUM('Test Sample Data'!K$3:K$98)&gt;10,IF(AND(ISNUMBER('Test Sample Data'!K139),'Test Sample Data'!K139&lt;$B$1,'Test Sample Data'!K139&gt;0),'Test Sample Data'!K139,$B$1),"")</f>
        <v/>
      </c>
      <c r="L140" s="17" t="str">
        <f>IF(SUM('Test Sample Data'!L$3:L$98)&gt;10,IF(AND(ISNUMBER('Test Sample Data'!L139),'Test Sample Data'!L139&lt;$B$1,'Test Sample Data'!L139&gt;0),'Test Sample Data'!L139,$B$1),"")</f>
        <v/>
      </c>
      <c r="M140" s="17" t="str">
        <f>IF(SUM('Test Sample Data'!M$3:M$98)&gt;10,IF(AND(ISNUMBER('Test Sample Data'!M139),'Test Sample Data'!M139&lt;$B$1,'Test Sample Data'!M139&gt;0),'Test Sample Data'!M139,$B$1),"")</f>
        <v/>
      </c>
      <c r="N140" s="17" t="str">
        <f>'Gene Table'!D139</f>
        <v>NM_000598</v>
      </c>
      <c r="O140" s="16" t="s">
        <v>169</v>
      </c>
      <c r="P140" s="17" t="str">
        <f>IF(SUM('Control Sample Data'!D$3:D$98)&gt;10,IF(AND(ISNUMBER('Control Sample Data'!D139),'Control Sample Data'!D139&lt;$B$1,'Control Sample Data'!D139&gt;0),'Control Sample Data'!D139,$B$1),"")</f>
        <v/>
      </c>
      <c r="Q140" s="17" t="str">
        <f>IF(SUM('Control Sample Data'!E$3:E$98)&gt;10,IF(AND(ISNUMBER('Control Sample Data'!E139),'Control Sample Data'!E139&lt;$B$1,'Control Sample Data'!E139&gt;0),'Control Sample Data'!E139,$B$1),"")</f>
        <v/>
      </c>
      <c r="R140" s="17" t="str">
        <f>IF(SUM('Control Sample Data'!F$3:F$98)&gt;10,IF(AND(ISNUMBER('Control Sample Data'!F139),'Control Sample Data'!F139&lt;$B$1,'Control Sample Data'!F139&gt;0),'Control Sample Data'!F139,$B$1),"")</f>
        <v/>
      </c>
      <c r="S140" s="17" t="str">
        <f>IF(SUM('Control Sample Data'!G$3:G$98)&gt;10,IF(AND(ISNUMBER('Control Sample Data'!G139),'Control Sample Data'!G139&lt;$B$1,'Control Sample Data'!G139&gt;0),'Control Sample Data'!G139,$B$1),"")</f>
        <v/>
      </c>
      <c r="T140" s="17" t="str">
        <f>IF(SUM('Control Sample Data'!H$3:H$98)&gt;10,IF(AND(ISNUMBER('Control Sample Data'!H139),'Control Sample Data'!H139&lt;$B$1,'Control Sample Data'!H139&gt;0),'Control Sample Data'!H139,$B$1),"")</f>
        <v/>
      </c>
      <c r="U140" s="17" t="str">
        <f>IF(SUM('Control Sample Data'!I$3:I$98)&gt;10,IF(AND(ISNUMBER('Control Sample Data'!I139),'Control Sample Data'!I139&lt;$B$1,'Control Sample Data'!I139&gt;0),'Control Sample Data'!I139,$B$1),"")</f>
        <v/>
      </c>
      <c r="V140" s="17" t="str">
        <f>IF(SUM('Control Sample Data'!J$3:J$98)&gt;10,IF(AND(ISNUMBER('Control Sample Data'!J139),'Control Sample Data'!J139&lt;$B$1,'Control Sample Data'!J139&gt;0),'Control Sample Data'!J139,$B$1),"")</f>
        <v/>
      </c>
      <c r="W140" s="17" t="str">
        <f>IF(SUM('Control Sample Data'!K$3:K$98)&gt;10,IF(AND(ISNUMBER('Control Sample Data'!K139),'Control Sample Data'!K139&lt;$B$1,'Control Sample Data'!K139&gt;0),'Control Sample Data'!K139,$B$1),"")</f>
        <v/>
      </c>
      <c r="X140" s="17" t="str">
        <f>IF(SUM('Control Sample Data'!L$3:L$98)&gt;10,IF(AND(ISNUMBER('Control Sample Data'!L139),'Control Sample Data'!L139&lt;$B$1,'Control Sample Data'!L139&gt;0),'Control Sample Data'!L139,$B$1),"")</f>
        <v/>
      </c>
      <c r="Y140" s="17"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8"/>
      <c r="B141" s="16" t="str">
        <f>IF('Gene Table'!D140="","",'Gene Table'!D140)</f>
        <v>NM_000596</v>
      </c>
      <c r="C141" s="16" t="s">
        <v>173</v>
      </c>
      <c r="D141" s="17" t="str">
        <f>IF(SUM('Test Sample Data'!D$3:D$98)&gt;10,IF(AND(ISNUMBER('Test Sample Data'!D140),'Test Sample Data'!D140&lt;$B$1,'Test Sample Data'!D140&gt;0),'Test Sample Data'!D140,$B$1),"")</f>
        <v/>
      </c>
      <c r="E141" s="17" t="str">
        <f>IF(SUM('Test Sample Data'!E$3:E$98)&gt;10,IF(AND(ISNUMBER('Test Sample Data'!E140),'Test Sample Data'!E140&lt;$B$1,'Test Sample Data'!E140&gt;0),'Test Sample Data'!E140,$B$1),"")</f>
        <v/>
      </c>
      <c r="F141" s="17" t="str">
        <f>IF(SUM('Test Sample Data'!F$3:F$98)&gt;10,IF(AND(ISNUMBER('Test Sample Data'!F140),'Test Sample Data'!F140&lt;$B$1,'Test Sample Data'!F140&gt;0),'Test Sample Data'!F140,$B$1),"")</f>
        <v/>
      </c>
      <c r="G141" s="17" t="str">
        <f>IF(SUM('Test Sample Data'!G$3:G$98)&gt;10,IF(AND(ISNUMBER('Test Sample Data'!G140),'Test Sample Data'!G140&lt;$B$1,'Test Sample Data'!G140&gt;0),'Test Sample Data'!G140,$B$1),"")</f>
        <v/>
      </c>
      <c r="H141" s="17" t="str">
        <f>IF(SUM('Test Sample Data'!H$3:H$98)&gt;10,IF(AND(ISNUMBER('Test Sample Data'!H140),'Test Sample Data'!H140&lt;$B$1,'Test Sample Data'!H140&gt;0),'Test Sample Data'!H140,$B$1),"")</f>
        <v/>
      </c>
      <c r="I141" s="17" t="str">
        <f>IF(SUM('Test Sample Data'!I$3:I$98)&gt;10,IF(AND(ISNUMBER('Test Sample Data'!I140),'Test Sample Data'!I140&lt;$B$1,'Test Sample Data'!I140&gt;0),'Test Sample Data'!I140,$B$1),"")</f>
        <v/>
      </c>
      <c r="J141" s="17" t="str">
        <f>IF(SUM('Test Sample Data'!J$3:J$98)&gt;10,IF(AND(ISNUMBER('Test Sample Data'!J140),'Test Sample Data'!J140&lt;$B$1,'Test Sample Data'!J140&gt;0),'Test Sample Data'!J140,$B$1),"")</f>
        <v/>
      </c>
      <c r="K141" s="17" t="str">
        <f>IF(SUM('Test Sample Data'!K$3:K$98)&gt;10,IF(AND(ISNUMBER('Test Sample Data'!K140),'Test Sample Data'!K140&lt;$B$1,'Test Sample Data'!K140&gt;0),'Test Sample Data'!K140,$B$1),"")</f>
        <v/>
      </c>
      <c r="L141" s="17" t="str">
        <f>IF(SUM('Test Sample Data'!L$3:L$98)&gt;10,IF(AND(ISNUMBER('Test Sample Data'!L140),'Test Sample Data'!L140&lt;$B$1,'Test Sample Data'!L140&gt;0),'Test Sample Data'!L140,$B$1),"")</f>
        <v/>
      </c>
      <c r="M141" s="17" t="str">
        <f>IF(SUM('Test Sample Data'!M$3:M$98)&gt;10,IF(AND(ISNUMBER('Test Sample Data'!M140),'Test Sample Data'!M140&lt;$B$1,'Test Sample Data'!M140&gt;0),'Test Sample Data'!M140,$B$1),"")</f>
        <v/>
      </c>
      <c r="N141" s="17" t="str">
        <f>'Gene Table'!D140</f>
        <v>NM_000596</v>
      </c>
      <c r="O141" s="16" t="s">
        <v>173</v>
      </c>
      <c r="P141" s="17" t="str">
        <f>IF(SUM('Control Sample Data'!D$3:D$98)&gt;10,IF(AND(ISNUMBER('Control Sample Data'!D140),'Control Sample Data'!D140&lt;$B$1,'Control Sample Data'!D140&gt;0),'Control Sample Data'!D140,$B$1),"")</f>
        <v/>
      </c>
      <c r="Q141" s="17" t="str">
        <f>IF(SUM('Control Sample Data'!E$3:E$98)&gt;10,IF(AND(ISNUMBER('Control Sample Data'!E140),'Control Sample Data'!E140&lt;$B$1,'Control Sample Data'!E140&gt;0),'Control Sample Data'!E140,$B$1),"")</f>
        <v/>
      </c>
      <c r="R141" s="17" t="str">
        <f>IF(SUM('Control Sample Data'!F$3:F$98)&gt;10,IF(AND(ISNUMBER('Control Sample Data'!F140),'Control Sample Data'!F140&lt;$B$1,'Control Sample Data'!F140&gt;0),'Control Sample Data'!F140,$B$1),"")</f>
        <v/>
      </c>
      <c r="S141" s="17" t="str">
        <f>IF(SUM('Control Sample Data'!G$3:G$98)&gt;10,IF(AND(ISNUMBER('Control Sample Data'!G140),'Control Sample Data'!G140&lt;$B$1,'Control Sample Data'!G140&gt;0),'Control Sample Data'!G140,$B$1),"")</f>
        <v/>
      </c>
      <c r="T141" s="17" t="str">
        <f>IF(SUM('Control Sample Data'!H$3:H$98)&gt;10,IF(AND(ISNUMBER('Control Sample Data'!H140),'Control Sample Data'!H140&lt;$B$1,'Control Sample Data'!H140&gt;0),'Control Sample Data'!H140,$B$1),"")</f>
        <v/>
      </c>
      <c r="U141" s="17" t="str">
        <f>IF(SUM('Control Sample Data'!I$3:I$98)&gt;10,IF(AND(ISNUMBER('Control Sample Data'!I140),'Control Sample Data'!I140&lt;$B$1,'Control Sample Data'!I140&gt;0),'Control Sample Data'!I140,$B$1),"")</f>
        <v/>
      </c>
      <c r="V141" s="17" t="str">
        <f>IF(SUM('Control Sample Data'!J$3:J$98)&gt;10,IF(AND(ISNUMBER('Control Sample Data'!J140),'Control Sample Data'!J140&lt;$B$1,'Control Sample Data'!J140&gt;0),'Control Sample Data'!J140,$B$1),"")</f>
        <v/>
      </c>
      <c r="W141" s="17" t="str">
        <f>IF(SUM('Control Sample Data'!K$3:K$98)&gt;10,IF(AND(ISNUMBER('Control Sample Data'!K140),'Control Sample Data'!K140&lt;$B$1,'Control Sample Data'!K140&gt;0),'Control Sample Data'!K140,$B$1),"")</f>
        <v/>
      </c>
      <c r="X141" s="17" t="str">
        <f>IF(SUM('Control Sample Data'!L$3:L$98)&gt;10,IF(AND(ISNUMBER('Control Sample Data'!L140),'Control Sample Data'!L140&lt;$B$1,'Control Sample Data'!L140&gt;0),'Control Sample Data'!L140,$B$1),"")</f>
        <v/>
      </c>
      <c r="Y141" s="17"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8"/>
      <c r="B142" s="16" t="str">
        <f>IF('Gene Table'!D141="","",'Gene Table'!D141)</f>
        <v>NM_000875</v>
      </c>
      <c r="C142" s="16" t="s">
        <v>177</v>
      </c>
      <c r="D142" s="17" t="str">
        <f>IF(SUM('Test Sample Data'!D$3:D$98)&gt;10,IF(AND(ISNUMBER('Test Sample Data'!D141),'Test Sample Data'!D141&lt;$B$1,'Test Sample Data'!D141&gt;0),'Test Sample Data'!D141,$B$1),"")</f>
        <v/>
      </c>
      <c r="E142" s="17" t="str">
        <f>IF(SUM('Test Sample Data'!E$3:E$98)&gt;10,IF(AND(ISNUMBER('Test Sample Data'!E141),'Test Sample Data'!E141&lt;$B$1,'Test Sample Data'!E141&gt;0),'Test Sample Data'!E141,$B$1),"")</f>
        <v/>
      </c>
      <c r="F142" s="17" t="str">
        <f>IF(SUM('Test Sample Data'!F$3:F$98)&gt;10,IF(AND(ISNUMBER('Test Sample Data'!F141),'Test Sample Data'!F141&lt;$B$1,'Test Sample Data'!F141&gt;0),'Test Sample Data'!F141,$B$1),"")</f>
        <v/>
      </c>
      <c r="G142" s="17" t="str">
        <f>IF(SUM('Test Sample Data'!G$3:G$98)&gt;10,IF(AND(ISNUMBER('Test Sample Data'!G141),'Test Sample Data'!G141&lt;$B$1,'Test Sample Data'!G141&gt;0),'Test Sample Data'!G141,$B$1),"")</f>
        <v/>
      </c>
      <c r="H142" s="17" t="str">
        <f>IF(SUM('Test Sample Data'!H$3:H$98)&gt;10,IF(AND(ISNUMBER('Test Sample Data'!H141),'Test Sample Data'!H141&lt;$B$1,'Test Sample Data'!H141&gt;0),'Test Sample Data'!H141,$B$1),"")</f>
        <v/>
      </c>
      <c r="I142" s="17" t="str">
        <f>IF(SUM('Test Sample Data'!I$3:I$98)&gt;10,IF(AND(ISNUMBER('Test Sample Data'!I141),'Test Sample Data'!I141&lt;$B$1,'Test Sample Data'!I141&gt;0),'Test Sample Data'!I141,$B$1),"")</f>
        <v/>
      </c>
      <c r="J142" s="17" t="str">
        <f>IF(SUM('Test Sample Data'!J$3:J$98)&gt;10,IF(AND(ISNUMBER('Test Sample Data'!J141),'Test Sample Data'!J141&lt;$B$1,'Test Sample Data'!J141&gt;0),'Test Sample Data'!J141,$B$1),"")</f>
        <v/>
      </c>
      <c r="K142" s="17" t="str">
        <f>IF(SUM('Test Sample Data'!K$3:K$98)&gt;10,IF(AND(ISNUMBER('Test Sample Data'!K141),'Test Sample Data'!K141&lt;$B$1,'Test Sample Data'!K141&gt;0),'Test Sample Data'!K141,$B$1),"")</f>
        <v/>
      </c>
      <c r="L142" s="17" t="str">
        <f>IF(SUM('Test Sample Data'!L$3:L$98)&gt;10,IF(AND(ISNUMBER('Test Sample Data'!L141),'Test Sample Data'!L141&lt;$B$1,'Test Sample Data'!L141&gt;0),'Test Sample Data'!L141,$B$1),"")</f>
        <v/>
      </c>
      <c r="M142" s="17" t="str">
        <f>IF(SUM('Test Sample Data'!M$3:M$98)&gt;10,IF(AND(ISNUMBER('Test Sample Data'!M141),'Test Sample Data'!M141&lt;$B$1,'Test Sample Data'!M141&gt;0),'Test Sample Data'!M141,$B$1),"")</f>
        <v/>
      </c>
      <c r="N142" s="17" t="str">
        <f>'Gene Table'!D141</f>
        <v>NM_000875</v>
      </c>
      <c r="O142" s="16" t="s">
        <v>177</v>
      </c>
      <c r="P142" s="17" t="str">
        <f>IF(SUM('Control Sample Data'!D$3:D$98)&gt;10,IF(AND(ISNUMBER('Control Sample Data'!D141),'Control Sample Data'!D141&lt;$B$1,'Control Sample Data'!D141&gt;0),'Control Sample Data'!D141,$B$1),"")</f>
        <v/>
      </c>
      <c r="Q142" s="17" t="str">
        <f>IF(SUM('Control Sample Data'!E$3:E$98)&gt;10,IF(AND(ISNUMBER('Control Sample Data'!E141),'Control Sample Data'!E141&lt;$B$1,'Control Sample Data'!E141&gt;0),'Control Sample Data'!E141,$B$1),"")</f>
        <v/>
      </c>
      <c r="R142" s="17" t="str">
        <f>IF(SUM('Control Sample Data'!F$3:F$98)&gt;10,IF(AND(ISNUMBER('Control Sample Data'!F141),'Control Sample Data'!F141&lt;$B$1,'Control Sample Data'!F141&gt;0),'Control Sample Data'!F141,$B$1),"")</f>
        <v/>
      </c>
      <c r="S142" s="17" t="str">
        <f>IF(SUM('Control Sample Data'!G$3:G$98)&gt;10,IF(AND(ISNUMBER('Control Sample Data'!G141),'Control Sample Data'!G141&lt;$B$1,'Control Sample Data'!G141&gt;0),'Control Sample Data'!G141,$B$1),"")</f>
        <v/>
      </c>
      <c r="T142" s="17" t="str">
        <f>IF(SUM('Control Sample Data'!H$3:H$98)&gt;10,IF(AND(ISNUMBER('Control Sample Data'!H141),'Control Sample Data'!H141&lt;$B$1,'Control Sample Data'!H141&gt;0),'Control Sample Data'!H141,$B$1),"")</f>
        <v/>
      </c>
      <c r="U142" s="17" t="str">
        <f>IF(SUM('Control Sample Data'!I$3:I$98)&gt;10,IF(AND(ISNUMBER('Control Sample Data'!I141),'Control Sample Data'!I141&lt;$B$1,'Control Sample Data'!I141&gt;0),'Control Sample Data'!I141,$B$1),"")</f>
        <v/>
      </c>
      <c r="V142" s="17" t="str">
        <f>IF(SUM('Control Sample Data'!J$3:J$98)&gt;10,IF(AND(ISNUMBER('Control Sample Data'!J141),'Control Sample Data'!J141&lt;$B$1,'Control Sample Data'!J141&gt;0),'Control Sample Data'!J141,$B$1),"")</f>
        <v/>
      </c>
      <c r="W142" s="17" t="str">
        <f>IF(SUM('Control Sample Data'!K$3:K$98)&gt;10,IF(AND(ISNUMBER('Control Sample Data'!K141),'Control Sample Data'!K141&lt;$B$1,'Control Sample Data'!K141&gt;0),'Control Sample Data'!K141,$B$1),"")</f>
        <v/>
      </c>
      <c r="X142" s="17" t="str">
        <f>IF(SUM('Control Sample Data'!L$3:L$98)&gt;10,IF(AND(ISNUMBER('Control Sample Data'!L141),'Control Sample Data'!L141&lt;$B$1,'Control Sample Data'!L141&gt;0),'Control Sample Data'!L141,$B$1),"")</f>
        <v/>
      </c>
      <c r="Y142" s="17"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8"/>
      <c r="B143" s="16" t="str">
        <f>IF('Gene Table'!D142="","",'Gene Table'!D142)</f>
        <v>NM_005896</v>
      </c>
      <c r="C143" s="16" t="s">
        <v>181</v>
      </c>
      <c r="D143" s="17" t="str">
        <f>IF(SUM('Test Sample Data'!D$3:D$98)&gt;10,IF(AND(ISNUMBER('Test Sample Data'!D142),'Test Sample Data'!D142&lt;$B$1,'Test Sample Data'!D142&gt;0),'Test Sample Data'!D142,$B$1),"")</f>
        <v/>
      </c>
      <c r="E143" s="17" t="str">
        <f>IF(SUM('Test Sample Data'!E$3:E$98)&gt;10,IF(AND(ISNUMBER('Test Sample Data'!E142),'Test Sample Data'!E142&lt;$B$1,'Test Sample Data'!E142&gt;0),'Test Sample Data'!E142,$B$1),"")</f>
        <v/>
      </c>
      <c r="F143" s="17" t="str">
        <f>IF(SUM('Test Sample Data'!F$3:F$98)&gt;10,IF(AND(ISNUMBER('Test Sample Data'!F142),'Test Sample Data'!F142&lt;$B$1,'Test Sample Data'!F142&gt;0),'Test Sample Data'!F142,$B$1),"")</f>
        <v/>
      </c>
      <c r="G143" s="17" t="str">
        <f>IF(SUM('Test Sample Data'!G$3:G$98)&gt;10,IF(AND(ISNUMBER('Test Sample Data'!G142),'Test Sample Data'!G142&lt;$B$1,'Test Sample Data'!G142&gt;0),'Test Sample Data'!G142,$B$1),"")</f>
        <v/>
      </c>
      <c r="H143" s="17" t="str">
        <f>IF(SUM('Test Sample Data'!H$3:H$98)&gt;10,IF(AND(ISNUMBER('Test Sample Data'!H142),'Test Sample Data'!H142&lt;$B$1,'Test Sample Data'!H142&gt;0),'Test Sample Data'!H142,$B$1),"")</f>
        <v/>
      </c>
      <c r="I143" s="17" t="str">
        <f>IF(SUM('Test Sample Data'!I$3:I$98)&gt;10,IF(AND(ISNUMBER('Test Sample Data'!I142),'Test Sample Data'!I142&lt;$B$1,'Test Sample Data'!I142&gt;0),'Test Sample Data'!I142,$B$1),"")</f>
        <v/>
      </c>
      <c r="J143" s="17" t="str">
        <f>IF(SUM('Test Sample Data'!J$3:J$98)&gt;10,IF(AND(ISNUMBER('Test Sample Data'!J142),'Test Sample Data'!J142&lt;$B$1,'Test Sample Data'!J142&gt;0),'Test Sample Data'!J142,$B$1),"")</f>
        <v/>
      </c>
      <c r="K143" s="17" t="str">
        <f>IF(SUM('Test Sample Data'!K$3:K$98)&gt;10,IF(AND(ISNUMBER('Test Sample Data'!K142),'Test Sample Data'!K142&lt;$B$1,'Test Sample Data'!K142&gt;0),'Test Sample Data'!K142,$B$1),"")</f>
        <v/>
      </c>
      <c r="L143" s="17" t="str">
        <f>IF(SUM('Test Sample Data'!L$3:L$98)&gt;10,IF(AND(ISNUMBER('Test Sample Data'!L142),'Test Sample Data'!L142&lt;$B$1,'Test Sample Data'!L142&gt;0),'Test Sample Data'!L142,$B$1),"")</f>
        <v/>
      </c>
      <c r="M143" s="17" t="str">
        <f>IF(SUM('Test Sample Data'!M$3:M$98)&gt;10,IF(AND(ISNUMBER('Test Sample Data'!M142),'Test Sample Data'!M142&lt;$B$1,'Test Sample Data'!M142&gt;0),'Test Sample Data'!M142,$B$1),"")</f>
        <v/>
      </c>
      <c r="N143" s="17" t="str">
        <f>'Gene Table'!D142</f>
        <v>NM_005896</v>
      </c>
      <c r="O143" s="16" t="s">
        <v>181</v>
      </c>
      <c r="P143" s="17" t="str">
        <f>IF(SUM('Control Sample Data'!D$3:D$98)&gt;10,IF(AND(ISNUMBER('Control Sample Data'!D142),'Control Sample Data'!D142&lt;$B$1,'Control Sample Data'!D142&gt;0),'Control Sample Data'!D142,$B$1),"")</f>
        <v/>
      </c>
      <c r="Q143" s="17" t="str">
        <f>IF(SUM('Control Sample Data'!E$3:E$98)&gt;10,IF(AND(ISNUMBER('Control Sample Data'!E142),'Control Sample Data'!E142&lt;$B$1,'Control Sample Data'!E142&gt;0),'Control Sample Data'!E142,$B$1),"")</f>
        <v/>
      </c>
      <c r="R143" s="17" t="str">
        <f>IF(SUM('Control Sample Data'!F$3:F$98)&gt;10,IF(AND(ISNUMBER('Control Sample Data'!F142),'Control Sample Data'!F142&lt;$B$1,'Control Sample Data'!F142&gt;0),'Control Sample Data'!F142,$B$1),"")</f>
        <v/>
      </c>
      <c r="S143" s="17" t="str">
        <f>IF(SUM('Control Sample Data'!G$3:G$98)&gt;10,IF(AND(ISNUMBER('Control Sample Data'!G142),'Control Sample Data'!G142&lt;$B$1,'Control Sample Data'!G142&gt;0),'Control Sample Data'!G142,$B$1),"")</f>
        <v/>
      </c>
      <c r="T143" s="17" t="str">
        <f>IF(SUM('Control Sample Data'!H$3:H$98)&gt;10,IF(AND(ISNUMBER('Control Sample Data'!H142),'Control Sample Data'!H142&lt;$B$1,'Control Sample Data'!H142&gt;0),'Control Sample Data'!H142,$B$1),"")</f>
        <v/>
      </c>
      <c r="U143" s="17" t="str">
        <f>IF(SUM('Control Sample Data'!I$3:I$98)&gt;10,IF(AND(ISNUMBER('Control Sample Data'!I142),'Control Sample Data'!I142&lt;$B$1,'Control Sample Data'!I142&gt;0),'Control Sample Data'!I142,$B$1),"")</f>
        <v/>
      </c>
      <c r="V143" s="17" t="str">
        <f>IF(SUM('Control Sample Data'!J$3:J$98)&gt;10,IF(AND(ISNUMBER('Control Sample Data'!J142),'Control Sample Data'!J142&lt;$B$1,'Control Sample Data'!J142&gt;0),'Control Sample Data'!J142,$B$1),"")</f>
        <v/>
      </c>
      <c r="W143" s="17" t="str">
        <f>IF(SUM('Control Sample Data'!K$3:K$98)&gt;10,IF(AND(ISNUMBER('Control Sample Data'!K142),'Control Sample Data'!K142&lt;$B$1,'Control Sample Data'!K142&gt;0),'Control Sample Data'!K142,$B$1),"")</f>
        <v/>
      </c>
      <c r="X143" s="17" t="str">
        <f>IF(SUM('Control Sample Data'!L$3:L$98)&gt;10,IF(AND(ISNUMBER('Control Sample Data'!L142),'Control Sample Data'!L142&lt;$B$1,'Control Sample Data'!L142&gt;0),'Control Sample Data'!L142,$B$1),"")</f>
        <v/>
      </c>
      <c r="Y143" s="17"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8"/>
      <c r="B144" s="16" t="str">
        <f>IF('Gene Table'!D143="","",'Gene Table'!D143)</f>
        <v>NM_001168</v>
      </c>
      <c r="C144" s="16" t="s">
        <v>185</v>
      </c>
      <c r="D144" s="17" t="str">
        <f>IF(SUM('Test Sample Data'!D$3:D$98)&gt;10,IF(AND(ISNUMBER('Test Sample Data'!D143),'Test Sample Data'!D143&lt;$B$1,'Test Sample Data'!D143&gt;0),'Test Sample Data'!D143,$B$1),"")</f>
        <v/>
      </c>
      <c r="E144" s="17" t="str">
        <f>IF(SUM('Test Sample Data'!E$3:E$98)&gt;10,IF(AND(ISNUMBER('Test Sample Data'!E143),'Test Sample Data'!E143&lt;$B$1,'Test Sample Data'!E143&gt;0),'Test Sample Data'!E143,$B$1),"")</f>
        <v/>
      </c>
      <c r="F144" s="17" t="str">
        <f>IF(SUM('Test Sample Data'!F$3:F$98)&gt;10,IF(AND(ISNUMBER('Test Sample Data'!F143),'Test Sample Data'!F143&lt;$B$1,'Test Sample Data'!F143&gt;0),'Test Sample Data'!F143,$B$1),"")</f>
        <v/>
      </c>
      <c r="G144" s="17" t="str">
        <f>IF(SUM('Test Sample Data'!G$3:G$98)&gt;10,IF(AND(ISNUMBER('Test Sample Data'!G143),'Test Sample Data'!G143&lt;$B$1,'Test Sample Data'!G143&gt;0),'Test Sample Data'!G143,$B$1),"")</f>
        <v/>
      </c>
      <c r="H144" s="17" t="str">
        <f>IF(SUM('Test Sample Data'!H$3:H$98)&gt;10,IF(AND(ISNUMBER('Test Sample Data'!H143),'Test Sample Data'!H143&lt;$B$1,'Test Sample Data'!H143&gt;0),'Test Sample Data'!H143,$B$1),"")</f>
        <v/>
      </c>
      <c r="I144" s="17" t="str">
        <f>IF(SUM('Test Sample Data'!I$3:I$98)&gt;10,IF(AND(ISNUMBER('Test Sample Data'!I143),'Test Sample Data'!I143&lt;$B$1,'Test Sample Data'!I143&gt;0),'Test Sample Data'!I143,$B$1),"")</f>
        <v/>
      </c>
      <c r="J144" s="17" t="str">
        <f>IF(SUM('Test Sample Data'!J$3:J$98)&gt;10,IF(AND(ISNUMBER('Test Sample Data'!J143),'Test Sample Data'!J143&lt;$B$1,'Test Sample Data'!J143&gt;0),'Test Sample Data'!J143,$B$1),"")</f>
        <v/>
      </c>
      <c r="K144" s="17" t="str">
        <f>IF(SUM('Test Sample Data'!K$3:K$98)&gt;10,IF(AND(ISNUMBER('Test Sample Data'!K143),'Test Sample Data'!K143&lt;$B$1,'Test Sample Data'!K143&gt;0),'Test Sample Data'!K143,$B$1),"")</f>
        <v/>
      </c>
      <c r="L144" s="17" t="str">
        <f>IF(SUM('Test Sample Data'!L$3:L$98)&gt;10,IF(AND(ISNUMBER('Test Sample Data'!L143),'Test Sample Data'!L143&lt;$B$1,'Test Sample Data'!L143&gt;0),'Test Sample Data'!L143,$B$1),"")</f>
        <v/>
      </c>
      <c r="M144" s="17" t="str">
        <f>IF(SUM('Test Sample Data'!M$3:M$98)&gt;10,IF(AND(ISNUMBER('Test Sample Data'!M143),'Test Sample Data'!M143&lt;$B$1,'Test Sample Data'!M143&gt;0),'Test Sample Data'!M143,$B$1),"")</f>
        <v/>
      </c>
      <c r="N144" s="17" t="str">
        <f>'Gene Table'!D143</f>
        <v>NM_001168</v>
      </c>
      <c r="O144" s="16" t="s">
        <v>185</v>
      </c>
      <c r="P144" s="17" t="str">
        <f>IF(SUM('Control Sample Data'!D$3:D$98)&gt;10,IF(AND(ISNUMBER('Control Sample Data'!D143),'Control Sample Data'!D143&lt;$B$1,'Control Sample Data'!D143&gt;0),'Control Sample Data'!D143,$B$1),"")</f>
        <v/>
      </c>
      <c r="Q144" s="17" t="str">
        <f>IF(SUM('Control Sample Data'!E$3:E$98)&gt;10,IF(AND(ISNUMBER('Control Sample Data'!E143),'Control Sample Data'!E143&lt;$B$1,'Control Sample Data'!E143&gt;0),'Control Sample Data'!E143,$B$1),"")</f>
        <v/>
      </c>
      <c r="R144" s="17" t="str">
        <f>IF(SUM('Control Sample Data'!F$3:F$98)&gt;10,IF(AND(ISNUMBER('Control Sample Data'!F143),'Control Sample Data'!F143&lt;$B$1,'Control Sample Data'!F143&gt;0),'Control Sample Data'!F143,$B$1),"")</f>
        <v/>
      </c>
      <c r="S144" s="17" t="str">
        <f>IF(SUM('Control Sample Data'!G$3:G$98)&gt;10,IF(AND(ISNUMBER('Control Sample Data'!G143),'Control Sample Data'!G143&lt;$B$1,'Control Sample Data'!G143&gt;0),'Control Sample Data'!G143,$B$1),"")</f>
        <v/>
      </c>
      <c r="T144" s="17" t="str">
        <f>IF(SUM('Control Sample Data'!H$3:H$98)&gt;10,IF(AND(ISNUMBER('Control Sample Data'!H143),'Control Sample Data'!H143&lt;$B$1,'Control Sample Data'!H143&gt;0),'Control Sample Data'!H143,$B$1),"")</f>
        <v/>
      </c>
      <c r="U144" s="17" t="str">
        <f>IF(SUM('Control Sample Data'!I$3:I$98)&gt;10,IF(AND(ISNUMBER('Control Sample Data'!I143),'Control Sample Data'!I143&lt;$B$1,'Control Sample Data'!I143&gt;0),'Control Sample Data'!I143,$B$1),"")</f>
        <v/>
      </c>
      <c r="V144" s="17" t="str">
        <f>IF(SUM('Control Sample Data'!J$3:J$98)&gt;10,IF(AND(ISNUMBER('Control Sample Data'!J143),'Control Sample Data'!J143&lt;$B$1,'Control Sample Data'!J143&gt;0),'Control Sample Data'!J143,$B$1),"")</f>
        <v/>
      </c>
      <c r="W144" s="17" t="str">
        <f>IF(SUM('Control Sample Data'!K$3:K$98)&gt;10,IF(AND(ISNUMBER('Control Sample Data'!K143),'Control Sample Data'!K143&lt;$B$1,'Control Sample Data'!K143&gt;0),'Control Sample Data'!K143,$B$1),"")</f>
        <v/>
      </c>
      <c r="X144" s="17" t="str">
        <f>IF(SUM('Control Sample Data'!L$3:L$98)&gt;10,IF(AND(ISNUMBER('Control Sample Data'!L143),'Control Sample Data'!L143&lt;$B$1,'Control Sample Data'!L143&gt;0),'Control Sample Data'!L143,$B$1),"")</f>
        <v/>
      </c>
      <c r="Y144" s="17"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8"/>
      <c r="B145" s="16" t="str">
        <f>IF('Gene Table'!D144="","",'Gene Table'!D144)</f>
        <v>NM_005343</v>
      </c>
      <c r="C145" s="16" t="s">
        <v>189</v>
      </c>
      <c r="D145" s="17" t="str">
        <f>IF(SUM('Test Sample Data'!D$3:D$98)&gt;10,IF(AND(ISNUMBER('Test Sample Data'!D144),'Test Sample Data'!D144&lt;$B$1,'Test Sample Data'!D144&gt;0),'Test Sample Data'!D144,$B$1),"")</f>
        <v/>
      </c>
      <c r="E145" s="17" t="str">
        <f>IF(SUM('Test Sample Data'!E$3:E$98)&gt;10,IF(AND(ISNUMBER('Test Sample Data'!E144),'Test Sample Data'!E144&lt;$B$1,'Test Sample Data'!E144&gt;0),'Test Sample Data'!E144,$B$1),"")</f>
        <v/>
      </c>
      <c r="F145" s="17" t="str">
        <f>IF(SUM('Test Sample Data'!F$3:F$98)&gt;10,IF(AND(ISNUMBER('Test Sample Data'!F144),'Test Sample Data'!F144&lt;$B$1,'Test Sample Data'!F144&gt;0),'Test Sample Data'!F144,$B$1),"")</f>
        <v/>
      </c>
      <c r="G145" s="17" t="str">
        <f>IF(SUM('Test Sample Data'!G$3:G$98)&gt;10,IF(AND(ISNUMBER('Test Sample Data'!G144),'Test Sample Data'!G144&lt;$B$1,'Test Sample Data'!G144&gt;0),'Test Sample Data'!G144,$B$1),"")</f>
        <v/>
      </c>
      <c r="H145" s="17" t="str">
        <f>IF(SUM('Test Sample Data'!H$3:H$98)&gt;10,IF(AND(ISNUMBER('Test Sample Data'!H144),'Test Sample Data'!H144&lt;$B$1,'Test Sample Data'!H144&gt;0),'Test Sample Data'!H144,$B$1),"")</f>
        <v/>
      </c>
      <c r="I145" s="17" t="str">
        <f>IF(SUM('Test Sample Data'!I$3:I$98)&gt;10,IF(AND(ISNUMBER('Test Sample Data'!I144),'Test Sample Data'!I144&lt;$B$1,'Test Sample Data'!I144&gt;0),'Test Sample Data'!I144,$B$1),"")</f>
        <v/>
      </c>
      <c r="J145" s="17" t="str">
        <f>IF(SUM('Test Sample Data'!J$3:J$98)&gt;10,IF(AND(ISNUMBER('Test Sample Data'!J144),'Test Sample Data'!J144&lt;$B$1,'Test Sample Data'!J144&gt;0),'Test Sample Data'!J144,$B$1),"")</f>
        <v/>
      </c>
      <c r="K145" s="17" t="str">
        <f>IF(SUM('Test Sample Data'!K$3:K$98)&gt;10,IF(AND(ISNUMBER('Test Sample Data'!K144),'Test Sample Data'!K144&lt;$B$1,'Test Sample Data'!K144&gt;0),'Test Sample Data'!K144,$B$1),"")</f>
        <v/>
      </c>
      <c r="L145" s="17" t="str">
        <f>IF(SUM('Test Sample Data'!L$3:L$98)&gt;10,IF(AND(ISNUMBER('Test Sample Data'!L144),'Test Sample Data'!L144&lt;$B$1,'Test Sample Data'!L144&gt;0),'Test Sample Data'!L144,$B$1),"")</f>
        <v/>
      </c>
      <c r="M145" s="17" t="str">
        <f>IF(SUM('Test Sample Data'!M$3:M$98)&gt;10,IF(AND(ISNUMBER('Test Sample Data'!M144),'Test Sample Data'!M144&lt;$B$1,'Test Sample Data'!M144&gt;0),'Test Sample Data'!M144,$B$1),"")</f>
        <v/>
      </c>
      <c r="N145" s="17" t="str">
        <f>'Gene Table'!D144</f>
        <v>NM_005343</v>
      </c>
      <c r="O145" s="16" t="s">
        <v>189</v>
      </c>
      <c r="P145" s="17" t="str">
        <f>IF(SUM('Control Sample Data'!D$3:D$98)&gt;10,IF(AND(ISNUMBER('Control Sample Data'!D144),'Control Sample Data'!D144&lt;$B$1,'Control Sample Data'!D144&gt;0),'Control Sample Data'!D144,$B$1),"")</f>
        <v/>
      </c>
      <c r="Q145" s="17" t="str">
        <f>IF(SUM('Control Sample Data'!E$3:E$98)&gt;10,IF(AND(ISNUMBER('Control Sample Data'!E144),'Control Sample Data'!E144&lt;$B$1,'Control Sample Data'!E144&gt;0),'Control Sample Data'!E144,$B$1),"")</f>
        <v/>
      </c>
      <c r="R145" s="17" t="str">
        <f>IF(SUM('Control Sample Data'!F$3:F$98)&gt;10,IF(AND(ISNUMBER('Control Sample Data'!F144),'Control Sample Data'!F144&lt;$B$1,'Control Sample Data'!F144&gt;0),'Control Sample Data'!F144,$B$1),"")</f>
        <v/>
      </c>
      <c r="S145" s="17" t="str">
        <f>IF(SUM('Control Sample Data'!G$3:G$98)&gt;10,IF(AND(ISNUMBER('Control Sample Data'!G144),'Control Sample Data'!G144&lt;$B$1,'Control Sample Data'!G144&gt;0),'Control Sample Data'!G144,$B$1),"")</f>
        <v/>
      </c>
      <c r="T145" s="17" t="str">
        <f>IF(SUM('Control Sample Data'!H$3:H$98)&gt;10,IF(AND(ISNUMBER('Control Sample Data'!H144),'Control Sample Data'!H144&lt;$B$1,'Control Sample Data'!H144&gt;0),'Control Sample Data'!H144,$B$1),"")</f>
        <v/>
      </c>
      <c r="U145" s="17" t="str">
        <f>IF(SUM('Control Sample Data'!I$3:I$98)&gt;10,IF(AND(ISNUMBER('Control Sample Data'!I144),'Control Sample Data'!I144&lt;$B$1,'Control Sample Data'!I144&gt;0),'Control Sample Data'!I144,$B$1),"")</f>
        <v/>
      </c>
      <c r="V145" s="17" t="str">
        <f>IF(SUM('Control Sample Data'!J$3:J$98)&gt;10,IF(AND(ISNUMBER('Control Sample Data'!J144),'Control Sample Data'!J144&lt;$B$1,'Control Sample Data'!J144&gt;0),'Control Sample Data'!J144,$B$1),"")</f>
        <v/>
      </c>
      <c r="W145" s="17" t="str">
        <f>IF(SUM('Control Sample Data'!K$3:K$98)&gt;10,IF(AND(ISNUMBER('Control Sample Data'!K144),'Control Sample Data'!K144&lt;$B$1,'Control Sample Data'!K144&gt;0),'Control Sample Data'!K144,$B$1),"")</f>
        <v/>
      </c>
      <c r="X145" s="17" t="str">
        <f>IF(SUM('Control Sample Data'!L$3:L$98)&gt;10,IF(AND(ISNUMBER('Control Sample Data'!L144),'Control Sample Data'!L144&lt;$B$1,'Control Sample Data'!L144&gt;0),'Control Sample Data'!L144,$B$1),"")</f>
        <v/>
      </c>
      <c r="Y145" s="17"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8"/>
      <c r="B146" s="16" t="str">
        <f>IF('Gene Table'!D145="","",'Gene Table'!D145)</f>
        <v>NM_002116</v>
      </c>
      <c r="C146" s="16" t="s">
        <v>193</v>
      </c>
      <c r="D146" s="17" t="str">
        <f>IF(SUM('Test Sample Data'!D$3:D$98)&gt;10,IF(AND(ISNUMBER('Test Sample Data'!D145),'Test Sample Data'!D145&lt;$B$1,'Test Sample Data'!D145&gt;0),'Test Sample Data'!D145,$B$1),"")</f>
        <v/>
      </c>
      <c r="E146" s="17" t="str">
        <f>IF(SUM('Test Sample Data'!E$3:E$98)&gt;10,IF(AND(ISNUMBER('Test Sample Data'!E145),'Test Sample Data'!E145&lt;$B$1,'Test Sample Data'!E145&gt;0),'Test Sample Data'!E145,$B$1),"")</f>
        <v/>
      </c>
      <c r="F146" s="17" t="str">
        <f>IF(SUM('Test Sample Data'!F$3:F$98)&gt;10,IF(AND(ISNUMBER('Test Sample Data'!F145),'Test Sample Data'!F145&lt;$B$1,'Test Sample Data'!F145&gt;0),'Test Sample Data'!F145,$B$1),"")</f>
        <v/>
      </c>
      <c r="G146" s="17" t="str">
        <f>IF(SUM('Test Sample Data'!G$3:G$98)&gt;10,IF(AND(ISNUMBER('Test Sample Data'!G145),'Test Sample Data'!G145&lt;$B$1,'Test Sample Data'!G145&gt;0),'Test Sample Data'!G145,$B$1),"")</f>
        <v/>
      </c>
      <c r="H146" s="17" t="str">
        <f>IF(SUM('Test Sample Data'!H$3:H$98)&gt;10,IF(AND(ISNUMBER('Test Sample Data'!H145),'Test Sample Data'!H145&lt;$B$1,'Test Sample Data'!H145&gt;0),'Test Sample Data'!H145,$B$1),"")</f>
        <v/>
      </c>
      <c r="I146" s="17" t="str">
        <f>IF(SUM('Test Sample Data'!I$3:I$98)&gt;10,IF(AND(ISNUMBER('Test Sample Data'!I145),'Test Sample Data'!I145&lt;$B$1,'Test Sample Data'!I145&gt;0),'Test Sample Data'!I145,$B$1),"")</f>
        <v/>
      </c>
      <c r="J146" s="17" t="str">
        <f>IF(SUM('Test Sample Data'!J$3:J$98)&gt;10,IF(AND(ISNUMBER('Test Sample Data'!J145),'Test Sample Data'!J145&lt;$B$1,'Test Sample Data'!J145&gt;0),'Test Sample Data'!J145,$B$1),"")</f>
        <v/>
      </c>
      <c r="K146" s="17" t="str">
        <f>IF(SUM('Test Sample Data'!K$3:K$98)&gt;10,IF(AND(ISNUMBER('Test Sample Data'!K145),'Test Sample Data'!K145&lt;$B$1,'Test Sample Data'!K145&gt;0),'Test Sample Data'!K145,$B$1),"")</f>
        <v/>
      </c>
      <c r="L146" s="17" t="str">
        <f>IF(SUM('Test Sample Data'!L$3:L$98)&gt;10,IF(AND(ISNUMBER('Test Sample Data'!L145),'Test Sample Data'!L145&lt;$B$1,'Test Sample Data'!L145&gt;0),'Test Sample Data'!L145,$B$1),"")</f>
        <v/>
      </c>
      <c r="M146" s="17" t="str">
        <f>IF(SUM('Test Sample Data'!M$3:M$98)&gt;10,IF(AND(ISNUMBER('Test Sample Data'!M145),'Test Sample Data'!M145&lt;$B$1,'Test Sample Data'!M145&gt;0),'Test Sample Data'!M145,$B$1),"")</f>
        <v/>
      </c>
      <c r="N146" s="17" t="str">
        <f>'Gene Table'!D145</f>
        <v>NM_002116</v>
      </c>
      <c r="O146" s="16" t="s">
        <v>193</v>
      </c>
      <c r="P146" s="17" t="str">
        <f>IF(SUM('Control Sample Data'!D$3:D$98)&gt;10,IF(AND(ISNUMBER('Control Sample Data'!D145),'Control Sample Data'!D145&lt;$B$1,'Control Sample Data'!D145&gt;0),'Control Sample Data'!D145,$B$1),"")</f>
        <v/>
      </c>
      <c r="Q146" s="17" t="str">
        <f>IF(SUM('Control Sample Data'!E$3:E$98)&gt;10,IF(AND(ISNUMBER('Control Sample Data'!E145),'Control Sample Data'!E145&lt;$B$1,'Control Sample Data'!E145&gt;0),'Control Sample Data'!E145,$B$1),"")</f>
        <v/>
      </c>
      <c r="R146" s="17" t="str">
        <f>IF(SUM('Control Sample Data'!F$3:F$98)&gt;10,IF(AND(ISNUMBER('Control Sample Data'!F145),'Control Sample Data'!F145&lt;$B$1,'Control Sample Data'!F145&gt;0),'Control Sample Data'!F145,$B$1),"")</f>
        <v/>
      </c>
      <c r="S146" s="17" t="str">
        <f>IF(SUM('Control Sample Data'!G$3:G$98)&gt;10,IF(AND(ISNUMBER('Control Sample Data'!G145),'Control Sample Data'!G145&lt;$B$1,'Control Sample Data'!G145&gt;0),'Control Sample Data'!G145,$B$1),"")</f>
        <v/>
      </c>
      <c r="T146" s="17" t="str">
        <f>IF(SUM('Control Sample Data'!H$3:H$98)&gt;10,IF(AND(ISNUMBER('Control Sample Data'!H145),'Control Sample Data'!H145&lt;$B$1,'Control Sample Data'!H145&gt;0),'Control Sample Data'!H145,$B$1),"")</f>
        <v/>
      </c>
      <c r="U146" s="17" t="str">
        <f>IF(SUM('Control Sample Data'!I$3:I$98)&gt;10,IF(AND(ISNUMBER('Control Sample Data'!I145),'Control Sample Data'!I145&lt;$B$1,'Control Sample Data'!I145&gt;0),'Control Sample Data'!I145,$B$1),"")</f>
        <v/>
      </c>
      <c r="V146" s="17" t="str">
        <f>IF(SUM('Control Sample Data'!J$3:J$98)&gt;10,IF(AND(ISNUMBER('Control Sample Data'!J145),'Control Sample Data'!J145&lt;$B$1,'Control Sample Data'!J145&gt;0),'Control Sample Data'!J145,$B$1),"")</f>
        <v/>
      </c>
      <c r="W146" s="17" t="str">
        <f>IF(SUM('Control Sample Data'!K$3:K$98)&gt;10,IF(AND(ISNUMBER('Control Sample Data'!K145),'Control Sample Data'!K145&lt;$B$1,'Control Sample Data'!K145&gt;0),'Control Sample Data'!K145,$B$1),"")</f>
        <v/>
      </c>
      <c r="X146" s="17" t="str">
        <f>IF(SUM('Control Sample Data'!L$3:L$98)&gt;10,IF(AND(ISNUMBER('Control Sample Data'!L145),'Control Sample Data'!L145&lt;$B$1,'Control Sample Data'!L145&gt;0),'Control Sample Data'!L145,$B$1),"")</f>
        <v/>
      </c>
      <c r="Y146" s="17"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8"/>
      <c r="B147" s="16" t="str">
        <f>IF('Gene Table'!D146="","",'Gene Table'!D146)</f>
        <v>NM_001512</v>
      </c>
      <c r="C147" s="16" t="s">
        <v>197</v>
      </c>
      <c r="D147" s="17" t="str">
        <f>IF(SUM('Test Sample Data'!D$3:D$98)&gt;10,IF(AND(ISNUMBER('Test Sample Data'!D146),'Test Sample Data'!D146&lt;$B$1,'Test Sample Data'!D146&gt;0),'Test Sample Data'!D146,$B$1),"")</f>
        <v/>
      </c>
      <c r="E147" s="17" t="str">
        <f>IF(SUM('Test Sample Data'!E$3:E$98)&gt;10,IF(AND(ISNUMBER('Test Sample Data'!E146),'Test Sample Data'!E146&lt;$B$1,'Test Sample Data'!E146&gt;0),'Test Sample Data'!E146,$B$1),"")</f>
        <v/>
      </c>
      <c r="F147" s="17" t="str">
        <f>IF(SUM('Test Sample Data'!F$3:F$98)&gt;10,IF(AND(ISNUMBER('Test Sample Data'!F146),'Test Sample Data'!F146&lt;$B$1,'Test Sample Data'!F146&gt;0),'Test Sample Data'!F146,$B$1),"")</f>
        <v/>
      </c>
      <c r="G147" s="17" t="str">
        <f>IF(SUM('Test Sample Data'!G$3:G$98)&gt;10,IF(AND(ISNUMBER('Test Sample Data'!G146),'Test Sample Data'!G146&lt;$B$1,'Test Sample Data'!G146&gt;0),'Test Sample Data'!G146,$B$1),"")</f>
        <v/>
      </c>
      <c r="H147" s="17" t="str">
        <f>IF(SUM('Test Sample Data'!H$3:H$98)&gt;10,IF(AND(ISNUMBER('Test Sample Data'!H146),'Test Sample Data'!H146&lt;$B$1,'Test Sample Data'!H146&gt;0),'Test Sample Data'!H146,$B$1),"")</f>
        <v/>
      </c>
      <c r="I147" s="17" t="str">
        <f>IF(SUM('Test Sample Data'!I$3:I$98)&gt;10,IF(AND(ISNUMBER('Test Sample Data'!I146),'Test Sample Data'!I146&lt;$B$1,'Test Sample Data'!I146&gt;0),'Test Sample Data'!I146,$B$1),"")</f>
        <v/>
      </c>
      <c r="J147" s="17" t="str">
        <f>IF(SUM('Test Sample Data'!J$3:J$98)&gt;10,IF(AND(ISNUMBER('Test Sample Data'!J146),'Test Sample Data'!J146&lt;$B$1,'Test Sample Data'!J146&gt;0),'Test Sample Data'!J146,$B$1),"")</f>
        <v/>
      </c>
      <c r="K147" s="17" t="str">
        <f>IF(SUM('Test Sample Data'!K$3:K$98)&gt;10,IF(AND(ISNUMBER('Test Sample Data'!K146),'Test Sample Data'!K146&lt;$B$1,'Test Sample Data'!K146&gt;0),'Test Sample Data'!K146,$B$1),"")</f>
        <v/>
      </c>
      <c r="L147" s="17" t="str">
        <f>IF(SUM('Test Sample Data'!L$3:L$98)&gt;10,IF(AND(ISNUMBER('Test Sample Data'!L146),'Test Sample Data'!L146&lt;$B$1,'Test Sample Data'!L146&gt;0),'Test Sample Data'!L146,$B$1),"")</f>
        <v/>
      </c>
      <c r="M147" s="17" t="str">
        <f>IF(SUM('Test Sample Data'!M$3:M$98)&gt;10,IF(AND(ISNUMBER('Test Sample Data'!M146),'Test Sample Data'!M146&lt;$B$1,'Test Sample Data'!M146&gt;0),'Test Sample Data'!M146,$B$1),"")</f>
        <v/>
      </c>
      <c r="N147" s="17" t="str">
        <f>'Gene Table'!D146</f>
        <v>NM_001512</v>
      </c>
      <c r="O147" s="16" t="s">
        <v>197</v>
      </c>
      <c r="P147" s="17" t="str">
        <f>IF(SUM('Control Sample Data'!D$3:D$98)&gt;10,IF(AND(ISNUMBER('Control Sample Data'!D146),'Control Sample Data'!D146&lt;$B$1,'Control Sample Data'!D146&gt;0),'Control Sample Data'!D146,$B$1),"")</f>
        <v/>
      </c>
      <c r="Q147" s="17" t="str">
        <f>IF(SUM('Control Sample Data'!E$3:E$98)&gt;10,IF(AND(ISNUMBER('Control Sample Data'!E146),'Control Sample Data'!E146&lt;$B$1,'Control Sample Data'!E146&gt;0),'Control Sample Data'!E146,$B$1),"")</f>
        <v/>
      </c>
      <c r="R147" s="17" t="str">
        <f>IF(SUM('Control Sample Data'!F$3:F$98)&gt;10,IF(AND(ISNUMBER('Control Sample Data'!F146),'Control Sample Data'!F146&lt;$B$1,'Control Sample Data'!F146&gt;0),'Control Sample Data'!F146,$B$1),"")</f>
        <v/>
      </c>
      <c r="S147" s="17" t="str">
        <f>IF(SUM('Control Sample Data'!G$3:G$98)&gt;10,IF(AND(ISNUMBER('Control Sample Data'!G146),'Control Sample Data'!G146&lt;$B$1,'Control Sample Data'!G146&gt;0),'Control Sample Data'!G146,$B$1),"")</f>
        <v/>
      </c>
      <c r="T147" s="17" t="str">
        <f>IF(SUM('Control Sample Data'!H$3:H$98)&gt;10,IF(AND(ISNUMBER('Control Sample Data'!H146),'Control Sample Data'!H146&lt;$B$1,'Control Sample Data'!H146&gt;0),'Control Sample Data'!H146,$B$1),"")</f>
        <v/>
      </c>
      <c r="U147" s="17" t="str">
        <f>IF(SUM('Control Sample Data'!I$3:I$98)&gt;10,IF(AND(ISNUMBER('Control Sample Data'!I146),'Control Sample Data'!I146&lt;$B$1,'Control Sample Data'!I146&gt;0),'Control Sample Data'!I146,$B$1),"")</f>
        <v/>
      </c>
      <c r="V147" s="17" t="str">
        <f>IF(SUM('Control Sample Data'!J$3:J$98)&gt;10,IF(AND(ISNUMBER('Control Sample Data'!J146),'Control Sample Data'!J146&lt;$B$1,'Control Sample Data'!J146&gt;0),'Control Sample Data'!J146,$B$1),"")</f>
        <v/>
      </c>
      <c r="W147" s="17" t="str">
        <f>IF(SUM('Control Sample Data'!K$3:K$98)&gt;10,IF(AND(ISNUMBER('Control Sample Data'!K146),'Control Sample Data'!K146&lt;$B$1,'Control Sample Data'!K146&gt;0),'Control Sample Data'!K146,$B$1),"")</f>
        <v/>
      </c>
      <c r="X147" s="17" t="str">
        <f>IF(SUM('Control Sample Data'!L$3:L$98)&gt;10,IF(AND(ISNUMBER('Control Sample Data'!L146),'Control Sample Data'!L146&lt;$B$1,'Control Sample Data'!L146&gt;0),'Control Sample Data'!L146,$B$1),"")</f>
        <v/>
      </c>
      <c r="Y147" s="17"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8"/>
      <c r="B148" s="16" t="str">
        <f>IF('Gene Table'!D147="","",'Gene Table'!D147)</f>
        <v>NM_000175</v>
      </c>
      <c r="C148" s="16" t="s">
        <v>201</v>
      </c>
      <c r="D148" s="17" t="str">
        <f>IF(SUM('Test Sample Data'!D$3:D$98)&gt;10,IF(AND(ISNUMBER('Test Sample Data'!D147),'Test Sample Data'!D147&lt;$B$1,'Test Sample Data'!D147&gt;0),'Test Sample Data'!D147,$B$1),"")</f>
        <v/>
      </c>
      <c r="E148" s="17" t="str">
        <f>IF(SUM('Test Sample Data'!E$3:E$98)&gt;10,IF(AND(ISNUMBER('Test Sample Data'!E147),'Test Sample Data'!E147&lt;$B$1,'Test Sample Data'!E147&gt;0),'Test Sample Data'!E147,$B$1),"")</f>
        <v/>
      </c>
      <c r="F148" s="17" t="str">
        <f>IF(SUM('Test Sample Data'!F$3:F$98)&gt;10,IF(AND(ISNUMBER('Test Sample Data'!F147),'Test Sample Data'!F147&lt;$B$1,'Test Sample Data'!F147&gt;0),'Test Sample Data'!F147,$B$1),"")</f>
        <v/>
      </c>
      <c r="G148" s="17" t="str">
        <f>IF(SUM('Test Sample Data'!G$3:G$98)&gt;10,IF(AND(ISNUMBER('Test Sample Data'!G147),'Test Sample Data'!G147&lt;$B$1,'Test Sample Data'!G147&gt;0),'Test Sample Data'!G147,$B$1),"")</f>
        <v/>
      </c>
      <c r="H148" s="17" t="str">
        <f>IF(SUM('Test Sample Data'!H$3:H$98)&gt;10,IF(AND(ISNUMBER('Test Sample Data'!H147),'Test Sample Data'!H147&lt;$B$1,'Test Sample Data'!H147&gt;0),'Test Sample Data'!H147,$B$1),"")</f>
        <v/>
      </c>
      <c r="I148" s="17" t="str">
        <f>IF(SUM('Test Sample Data'!I$3:I$98)&gt;10,IF(AND(ISNUMBER('Test Sample Data'!I147),'Test Sample Data'!I147&lt;$B$1,'Test Sample Data'!I147&gt;0),'Test Sample Data'!I147,$B$1),"")</f>
        <v/>
      </c>
      <c r="J148" s="17" t="str">
        <f>IF(SUM('Test Sample Data'!J$3:J$98)&gt;10,IF(AND(ISNUMBER('Test Sample Data'!J147),'Test Sample Data'!J147&lt;$B$1,'Test Sample Data'!J147&gt;0),'Test Sample Data'!J147,$B$1),"")</f>
        <v/>
      </c>
      <c r="K148" s="17" t="str">
        <f>IF(SUM('Test Sample Data'!K$3:K$98)&gt;10,IF(AND(ISNUMBER('Test Sample Data'!K147),'Test Sample Data'!K147&lt;$B$1,'Test Sample Data'!K147&gt;0),'Test Sample Data'!K147,$B$1),"")</f>
        <v/>
      </c>
      <c r="L148" s="17" t="str">
        <f>IF(SUM('Test Sample Data'!L$3:L$98)&gt;10,IF(AND(ISNUMBER('Test Sample Data'!L147),'Test Sample Data'!L147&lt;$B$1,'Test Sample Data'!L147&gt;0),'Test Sample Data'!L147,$B$1),"")</f>
        <v/>
      </c>
      <c r="M148" s="17" t="str">
        <f>IF(SUM('Test Sample Data'!M$3:M$98)&gt;10,IF(AND(ISNUMBER('Test Sample Data'!M147),'Test Sample Data'!M147&lt;$B$1,'Test Sample Data'!M147&gt;0),'Test Sample Data'!M147,$B$1),"")</f>
        <v/>
      </c>
      <c r="N148" s="17" t="str">
        <f>'Gene Table'!D147</f>
        <v>NM_000175</v>
      </c>
      <c r="O148" s="16" t="s">
        <v>201</v>
      </c>
      <c r="P148" s="17" t="str">
        <f>IF(SUM('Control Sample Data'!D$3:D$98)&gt;10,IF(AND(ISNUMBER('Control Sample Data'!D147),'Control Sample Data'!D147&lt;$B$1,'Control Sample Data'!D147&gt;0),'Control Sample Data'!D147,$B$1),"")</f>
        <v/>
      </c>
      <c r="Q148" s="17" t="str">
        <f>IF(SUM('Control Sample Data'!E$3:E$98)&gt;10,IF(AND(ISNUMBER('Control Sample Data'!E147),'Control Sample Data'!E147&lt;$B$1,'Control Sample Data'!E147&gt;0),'Control Sample Data'!E147,$B$1),"")</f>
        <v/>
      </c>
      <c r="R148" s="17" t="str">
        <f>IF(SUM('Control Sample Data'!F$3:F$98)&gt;10,IF(AND(ISNUMBER('Control Sample Data'!F147),'Control Sample Data'!F147&lt;$B$1,'Control Sample Data'!F147&gt;0),'Control Sample Data'!F147,$B$1),"")</f>
        <v/>
      </c>
      <c r="S148" s="17" t="str">
        <f>IF(SUM('Control Sample Data'!G$3:G$98)&gt;10,IF(AND(ISNUMBER('Control Sample Data'!G147),'Control Sample Data'!G147&lt;$B$1,'Control Sample Data'!G147&gt;0),'Control Sample Data'!G147,$B$1),"")</f>
        <v/>
      </c>
      <c r="T148" s="17" t="str">
        <f>IF(SUM('Control Sample Data'!H$3:H$98)&gt;10,IF(AND(ISNUMBER('Control Sample Data'!H147),'Control Sample Data'!H147&lt;$B$1,'Control Sample Data'!H147&gt;0),'Control Sample Data'!H147,$B$1),"")</f>
        <v/>
      </c>
      <c r="U148" s="17" t="str">
        <f>IF(SUM('Control Sample Data'!I$3:I$98)&gt;10,IF(AND(ISNUMBER('Control Sample Data'!I147),'Control Sample Data'!I147&lt;$B$1,'Control Sample Data'!I147&gt;0),'Control Sample Data'!I147,$B$1),"")</f>
        <v/>
      </c>
      <c r="V148" s="17" t="str">
        <f>IF(SUM('Control Sample Data'!J$3:J$98)&gt;10,IF(AND(ISNUMBER('Control Sample Data'!J147),'Control Sample Data'!J147&lt;$B$1,'Control Sample Data'!J147&gt;0),'Control Sample Data'!J147,$B$1),"")</f>
        <v/>
      </c>
      <c r="W148" s="17" t="str">
        <f>IF(SUM('Control Sample Data'!K$3:K$98)&gt;10,IF(AND(ISNUMBER('Control Sample Data'!K147),'Control Sample Data'!K147&lt;$B$1,'Control Sample Data'!K147&gt;0),'Control Sample Data'!K147,$B$1),"")</f>
        <v/>
      </c>
      <c r="X148" s="17" t="str">
        <f>IF(SUM('Control Sample Data'!L$3:L$98)&gt;10,IF(AND(ISNUMBER('Control Sample Data'!L147),'Control Sample Data'!L147&lt;$B$1,'Control Sample Data'!L147&gt;0),'Control Sample Data'!L147,$B$1),"")</f>
        <v/>
      </c>
      <c r="Y148" s="17"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8"/>
      <c r="B149" s="16" t="str">
        <f>IF('Gene Table'!D148="","",'Gene Table'!D148)</f>
        <v>NM_000516</v>
      </c>
      <c r="C149" s="16" t="s">
        <v>205</v>
      </c>
      <c r="D149" s="17" t="str">
        <f>IF(SUM('Test Sample Data'!D$3:D$98)&gt;10,IF(AND(ISNUMBER('Test Sample Data'!D148),'Test Sample Data'!D148&lt;$B$1,'Test Sample Data'!D148&gt;0),'Test Sample Data'!D148,$B$1),"")</f>
        <v/>
      </c>
      <c r="E149" s="17" t="str">
        <f>IF(SUM('Test Sample Data'!E$3:E$98)&gt;10,IF(AND(ISNUMBER('Test Sample Data'!E148),'Test Sample Data'!E148&lt;$B$1,'Test Sample Data'!E148&gt;0),'Test Sample Data'!E148,$B$1),"")</f>
        <v/>
      </c>
      <c r="F149" s="17" t="str">
        <f>IF(SUM('Test Sample Data'!F$3:F$98)&gt;10,IF(AND(ISNUMBER('Test Sample Data'!F148),'Test Sample Data'!F148&lt;$B$1,'Test Sample Data'!F148&gt;0),'Test Sample Data'!F148,$B$1),"")</f>
        <v/>
      </c>
      <c r="G149" s="17" t="str">
        <f>IF(SUM('Test Sample Data'!G$3:G$98)&gt;10,IF(AND(ISNUMBER('Test Sample Data'!G148),'Test Sample Data'!G148&lt;$B$1,'Test Sample Data'!G148&gt;0),'Test Sample Data'!G148,$B$1),"")</f>
        <v/>
      </c>
      <c r="H149" s="17" t="str">
        <f>IF(SUM('Test Sample Data'!H$3:H$98)&gt;10,IF(AND(ISNUMBER('Test Sample Data'!H148),'Test Sample Data'!H148&lt;$B$1,'Test Sample Data'!H148&gt;0),'Test Sample Data'!H148,$B$1),"")</f>
        <v/>
      </c>
      <c r="I149" s="17" t="str">
        <f>IF(SUM('Test Sample Data'!I$3:I$98)&gt;10,IF(AND(ISNUMBER('Test Sample Data'!I148),'Test Sample Data'!I148&lt;$B$1,'Test Sample Data'!I148&gt;0),'Test Sample Data'!I148,$B$1),"")</f>
        <v/>
      </c>
      <c r="J149" s="17" t="str">
        <f>IF(SUM('Test Sample Data'!J$3:J$98)&gt;10,IF(AND(ISNUMBER('Test Sample Data'!J148),'Test Sample Data'!J148&lt;$B$1,'Test Sample Data'!J148&gt;0),'Test Sample Data'!J148,$B$1),"")</f>
        <v/>
      </c>
      <c r="K149" s="17" t="str">
        <f>IF(SUM('Test Sample Data'!K$3:K$98)&gt;10,IF(AND(ISNUMBER('Test Sample Data'!K148),'Test Sample Data'!K148&lt;$B$1,'Test Sample Data'!K148&gt;0),'Test Sample Data'!K148,$B$1),"")</f>
        <v/>
      </c>
      <c r="L149" s="17" t="str">
        <f>IF(SUM('Test Sample Data'!L$3:L$98)&gt;10,IF(AND(ISNUMBER('Test Sample Data'!L148),'Test Sample Data'!L148&lt;$B$1,'Test Sample Data'!L148&gt;0),'Test Sample Data'!L148,$B$1),"")</f>
        <v/>
      </c>
      <c r="M149" s="17" t="str">
        <f>IF(SUM('Test Sample Data'!M$3:M$98)&gt;10,IF(AND(ISNUMBER('Test Sample Data'!M148),'Test Sample Data'!M148&lt;$B$1,'Test Sample Data'!M148&gt;0),'Test Sample Data'!M148,$B$1),"")</f>
        <v/>
      </c>
      <c r="N149" s="17" t="str">
        <f>'Gene Table'!D148</f>
        <v>NM_000516</v>
      </c>
      <c r="O149" s="16" t="s">
        <v>205</v>
      </c>
      <c r="P149" s="17" t="str">
        <f>IF(SUM('Control Sample Data'!D$3:D$98)&gt;10,IF(AND(ISNUMBER('Control Sample Data'!D148),'Control Sample Data'!D148&lt;$B$1,'Control Sample Data'!D148&gt;0),'Control Sample Data'!D148,$B$1),"")</f>
        <v/>
      </c>
      <c r="Q149" s="17" t="str">
        <f>IF(SUM('Control Sample Data'!E$3:E$98)&gt;10,IF(AND(ISNUMBER('Control Sample Data'!E148),'Control Sample Data'!E148&lt;$B$1,'Control Sample Data'!E148&gt;0),'Control Sample Data'!E148,$B$1),"")</f>
        <v/>
      </c>
      <c r="R149" s="17" t="str">
        <f>IF(SUM('Control Sample Data'!F$3:F$98)&gt;10,IF(AND(ISNUMBER('Control Sample Data'!F148),'Control Sample Data'!F148&lt;$B$1,'Control Sample Data'!F148&gt;0),'Control Sample Data'!F148,$B$1),"")</f>
        <v/>
      </c>
      <c r="S149" s="17" t="str">
        <f>IF(SUM('Control Sample Data'!G$3:G$98)&gt;10,IF(AND(ISNUMBER('Control Sample Data'!G148),'Control Sample Data'!G148&lt;$B$1,'Control Sample Data'!G148&gt;0),'Control Sample Data'!G148,$B$1),"")</f>
        <v/>
      </c>
      <c r="T149" s="17" t="str">
        <f>IF(SUM('Control Sample Data'!H$3:H$98)&gt;10,IF(AND(ISNUMBER('Control Sample Data'!H148),'Control Sample Data'!H148&lt;$B$1,'Control Sample Data'!H148&gt;0),'Control Sample Data'!H148,$B$1),"")</f>
        <v/>
      </c>
      <c r="U149" s="17" t="str">
        <f>IF(SUM('Control Sample Data'!I$3:I$98)&gt;10,IF(AND(ISNUMBER('Control Sample Data'!I148),'Control Sample Data'!I148&lt;$B$1,'Control Sample Data'!I148&gt;0),'Control Sample Data'!I148,$B$1),"")</f>
        <v/>
      </c>
      <c r="V149" s="17" t="str">
        <f>IF(SUM('Control Sample Data'!J$3:J$98)&gt;10,IF(AND(ISNUMBER('Control Sample Data'!J148),'Control Sample Data'!J148&lt;$B$1,'Control Sample Data'!J148&gt;0),'Control Sample Data'!J148,$B$1),"")</f>
        <v/>
      </c>
      <c r="W149" s="17" t="str">
        <f>IF(SUM('Control Sample Data'!K$3:K$98)&gt;10,IF(AND(ISNUMBER('Control Sample Data'!K148),'Control Sample Data'!K148&lt;$B$1,'Control Sample Data'!K148&gt;0),'Control Sample Data'!K148,$B$1),"")</f>
        <v/>
      </c>
      <c r="X149" s="17" t="str">
        <f>IF(SUM('Control Sample Data'!L$3:L$98)&gt;10,IF(AND(ISNUMBER('Control Sample Data'!L148),'Control Sample Data'!L148&lt;$B$1,'Control Sample Data'!L148&gt;0),'Control Sample Data'!L148,$B$1),"")</f>
        <v/>
      </c>
      <c r="Y149" s="17"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8"/>
      <c r="B150" s="16" t="str">
        <f>IF('Gene Table'!D149="","",'Gene Table'!D149)</f>
        <v>NM_002056</v>
      </c>
      <c r="C150" s="16" t="s">
        <v>209</v>
      </c>
      <c r="D150" s="17" t="str">
        <f>IF(SUM('Test Sample Data'!D$3:D$98)&gt;10,IF(AND(ISNUMBER('Test Sample Data'!D149),'Test Sample Data'!D149&lt;$B$1,'Test Sample Data'!D149&gt;0),'Test Sample Data'!D149,$B$1),"")</f>
        <v/>
      </c>
      <c r="E150" s="17" t="str">
        <f>IF(SUM('Test Sample Data'!E$3:E$98)&gt;10,IF(AND(ISNUMBER('Test Sample Data'!E149),'Test Sample Data'!E149&lt;$B$1,'Test Sample Data'!E149&gt;0),'Test Sample Data'!E149,$B$1),"")</f>
        <v/>
      </c>
      <c r="F150" s="17" t="str">
        <f>IF(SUM('Test Sample Data'!F$3:F$98)&gt;10,IF(AND(ISNUMBER('Test Sample Data'!F149),'Test Sample Data'!F149&lt;$B$1,'Test Sample Data'!F149&gt;0),'Test Sample Data'!F149,$B$1),"")</f>
        <v/>
      </c>
      <c r="G150" s="17" t="str">
        <f>IF(SUM('Test Sample Data'!G$3:G$98)&gt;10,IF(AND(ISNUMBER('Test Sample Data'!G149),'Test Sample Data'!G149&lt;$B$1,'Test Sample Data'!G149&gt;0),'Test Sample Data'!G149,$B$1),"")</f>
        <v/>
      </c>
      <c r="H150" s="17" t="str">
        <f>IF(SUM('Test Sample Data'!H$3:H$98)&gt;10,IF(AND(ISNUMBER('Test Sample Data'!H149),'Test Sample Data'!H149&lt;$B$1,'Test Sample Data'!H149&gt;0),'Test Sample Data'!H149,$B$1),"")</f>
        <v/>
      </c>
      <c r="I150" s="17" t="str">
        <f>IF(SUM('Test Sample Data'!I$3:I$98)&gt;10,IF(AND(ISNUMBER('Test Sample Data'!I149),'Test Sample Data'!I149&lt;$B$1,'Test Sample Data'!I149&gt;0),'Test Sample Data'!I149,$B$1),"")</f>
        <v/>
      </c>
      <c r="J150" s="17" t="str">
        <f>IF(SUM('Test Sample Data'!J$3:J$98)&gt;10,IF(AND(ISNUMBER('Test Sample Data'!J149),'Test Sample Data'!J149&lt;$B$1,'Test Sample Data'!J149&gt;0),'Test Sample Data'!J149,$B$1),"")</f>
        <v/>
      </c>
      <c r="K150" s="17" t="str">
        <f>IF(SUM('Test Sample Data'!K$3:K$98)&gt;10,IF(AND(ISNUMBER('Test Sample Data'!K149),'Test Sample Data'!K149&lt;$B$1,'Test Sample Data'!K149&gt;0),'Test Sample Data'!K149,$B$1),"")</f>
        <v/>
      </c>
      <c r="L150" s="17" t="str">
        <f>IF(SUM('Test Sample Data'!L$3:L$98)&gt;10,IF(AND(ISNUMBER('Test Sample Data'!L149),'Test Sample Data'!L149&lt;$B$1,'Test Sample Data'!L149&gt;0),'Test Sample Data'!L149,$B$1),"")</f>
        <v/>
      </c>
      <c r="M150" s="17" t="str">
        <f>IF(SUM('Test Sample Data'!M$3:M$98)&gt;10,IF(AND(ISNUMBER('Test Sample Data'!M149),'Test Sample Data'!M149&lt;$B$1,'Test Sample Data'!M149&gt;0),'Test Sample Data'!M149,$B$1),"")</f>
        <v/>
      </c>
      <c r="N150" s="17" t="str">
        <f>'Gene Table'!D149</f>
        <v>NM_002056</v>
      </c>
      <c r="O150" s="16" t="s">
        <v>209</v>
      </c>
      <c r="P150" s="17" t="str">
        <f>IF(SUM('Control Sample Data'!D$3:D$98)&gt;10,IF(AND(ISNUMBER('Control Sample Data'!D149),'Control Sample Data'!D149&lt;$B$1,'Control Sample Data'!D149&gt;0),'Control Sample Data'!D149,$B$1),"")</f>
        <v/>
      </c>
      <c r="Q150" s="17" t="str">
        <f>IF(SUM('Control Sample Data'!E$3:E$98)&gt;10,IF(AND(ISNUMBER('Control Sample Data'!E149),'Control Sample Data'!E149&lt;$B$1,'Control Sample Data'!E149&gt;0),'Control Sample Data'!E149,$B$1),"")</f>
        <v/>
      </c>
      <c r="R150" s="17" t="str">
        <f>IF(SUM('Control Sample Data'!F$3:F$98)&gt;10,IF(AND(ISNUMBER('Control Sample Data'!F149),'Control Sample Data'!F149&lt;$B$1,'Control Sample Data'!F149&gt;0),'Control Sample Data'!F149,$B$1),"")</f>
        <v/>
      </c>
      <c r="S150" s="17" t="str">
        <f>IF(SUM('Control Sample Data'!G$3:G$98)&gt;10,IF(AND(ISNUMBER('Control Sample Data'!G149),'Control Sample Data'!G149&lt;$B$1,'Control Sample Data'!G149&gt;0),'Control Sample Data'!G149,$B$1),"")</f>
        <v/>
      </c>
      <c r="T150" s="17" t="str">
        <f>IF(SUM('Control Sample Data'!H$3:H$98)&gt;10,IF(AND(ISNUMBER('Control Sample Data'!H149),'Control Sample Data'!H149&lt;$B$1,'Control Sample Data'!H149&gt;0),'Control Sample Data'!H149,$B$1),"")</f>
        <v/>
      </c>
      <c r="U150" s="17" t="str">
        <f>IF(SUM('Control Sample Data'!I$3:I$98)&gt;10,IF(AND(ISNUMBER('Control Sample Data'!I149),'Control Sample Data'!I149&lt;$B$1,'Control Sample Data'!I149&gt;0),'Control Sample Data'!I149,$B$1),"")</f>
        <v/>
      </c>
      <c r="V150" s="17" t="str">
        <f>IF(SUM('Control Sample Data'!J$3:J$98)&gt;10,IF(AND(ISNUMBER('Control Sample Data'!J149),'Control Sample Data'!J149&lt;$B$1,'Control Sample Data'!J149&gt;0),'Control Sample Data'!J149,$B$1),"")</f>
        <v/>
      </c>
      <c r="W150" s="17" t="str">
        <f>IF(SUM('Control Sample Data'!K$3:K$98)&gt;10,IF(AND(ISNUMBER('Control Sample Data'!K149),'Control Sample Data'!K149&lt;$B$1,'Control Sample Data'!K149&gt;0),'Control Sample Data'!K149,$B$1),"")</f>
        <v/>
      </c>
      <c r="X150" s="17" t="str">
        <f>IF(SUM('Control Sample Data'!L$3:L$98)&gt;10,IF(AND(ISNUMBER('Control Sample Data'!L149),'Control Sample Data'!L149&lt;$B$1,'Control Sample Data'!L149&gt;0),'Control Sample Data'!L149,$B$1),"")</f>
        <v/>
      </c>
      <c r="Y150" s="17"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8"/>
      <c r="B151" s="16" t="str">
        <f>IF('Gene Table'!D150="","",'Gene Table'!D150)</f>
        <v>NM_000162</v>
      </c>
      <c r="C151" s="16" t="s">
        <v>213</v>
      </c>
      <c r="D151" s="17" t="str">
        <f>IF(SUM('Test Sample Data'!D$3:D$98)&gt;10,IF(AND(ISNUMBER('Test Sample Data'!D150),'Test Sample Data'!D150&lt;$B$1,'Test Sample Data'!D150&gt;0),'Test Sample Data'!D150,$B$1),"")</f>
        <v/>
      </c>
      <c r="E151" s="17" t="str">
        <f>IF(SUM('Test Sample Data'!E$3:E$98)&gt;10,IF(AND(ISNUMBER('Test Sample Data'!E150),'Test Sample Data'!E150&lt;$B$1,'Test Sample Data'!E150&gt;0),'Test Sample Data'!E150,$B$1),"")</f>
        <v/>
      </c>
      <c r="F151" s="17" t="str">
        <f>IF(SUM('Test Sample Data'!F$3:F$98)&gt;10,IF(AND(ISNUMBER('Test Sample Data'!F150),'Test Sample Data'!F150&lt;$B$1,'Test Sample Data'!F150&gt;0),'Test Sample Data'!F150,$B$1),"")</f>
        <v/>
      </c>
      <c r="G151" s="17" t="str">
        <f>IF(SUM('Test Sample Data'!G$3:G$98)&gt;10,IF(AND(ISNUMBER('Test Sample Data'!G150),'Test Sample Data'!G150&lt;$B$1,'Test Sample Data'!G150&gt;0),'Test Sample Data'!G150,$B$1),"")</f>
        <v/>
      </c>
      <c r="H151" s="17" t="str">
        <f>IF(SUM('Test Sample Data'!H$3:H$98)&gt;10,IF(AND(ISNUMBER('Test Sample Data'!H150),'Test Sample Data'!H150&lt;$B$1,'Test Sample Data'!H150&gt;0),'Test Sample Data'!H150,$B$1),"")</f>
        <v/>
      </c>
      <c r="I151" s="17" t="str">
        <f>IF(SUM('Test Sample Data'!I$3:I$98)&gt;10,IF(AND(ISNUMBER('Test Sample Data'!I150),'Test Sample Data'!I150&lt;$B$1,'Test Sample Data'!I150&gt;0),'Test Sample Data'!I150,$B$1),"")</f>
        <v/>
      </c>
      <c r="J151" s="17" t="str">
        <f>IF(SUM('Test Sample Data'!J$3:J$98)&gt;10,IF(AND(ISNUMBER('Test Sample Data'!J150),'Test Sample Data'!J150&lt;$B$1,'Test Sample Data'!J150&gt;0),'Test Sample Data'!J150,$B$1),"")</f>
        <v/>
      </c>
      <c r="K151" s="17" t="str">
        <f>IF(SUM('Test Sample Data'!K$3:K$98)&gt;10,IF(AND(ISNUMBER('Test Sample Data'!K150),'Test Sample Data'!K150&lt;$B$1,'Test Sample Data'!K150&gt;0),'Test Sample Data'!K150,$B$1),"")</f>
        <v/>
      </c>
      <c r="L151" s="17" t="str">
        <f>IF(SUM('Test Sample Data'!L$3:L$98)&gt;10,IF(AND(ISNUMBER('Test Sample Data'!L150),'Test Sample Data'!L150&lt;$B$1,'Test Sample Data'!L150&gt;0),'Test Sample Data'!L150,$B$1),"")</f>
        <v/>
      </c>
      <c r="M151" s="17" t="str">
        <f>IF(SUM('Test Sample Data'!M$3:M$98)&gt;10,IF(AND(ISNUMBER('Test Sample Data'!M150),'Test Sample Data'!M150&lt;$B$1,'Test Sample Data'!M150&gt;0),'Test Sample Data'!M150,$B$1),"")</f>
        <v/>
      </c>
      <c r="N151" s="17" t="str">
        <f>'Gene Table'!D150</f>
        <v>NM_000162</v>
      </c>
      <c r="O151" s="16" t="s">
        <v>213</v>
      </c>
      <c r="P151" s="17" t="str">
        <f>IF(SUM('Control Sample Data'!D$3:D$98)&gt;10,IF(AND(ISNUMBER('Control Sample Data'!D150),'Control Sample Data'!D150&lt;$B$1,'Control Sample Data'!D150&gt;0),'Control Sample Data'!D150,$B$1),"")</f>
        <v/>
      </c>
      <c r="Q151" s="17" t="str">
        <f>IF(SUM('Control Sample Data'!E$3:E$98)&gt;10,IF(AND(ISNUMBER('Control Sample Data'!E150),'Control Sample Data'!E150&lt;$B$1,'Control Sample Data'!E150&gt;0),'Control Sample Data'!E150,$B$1),"")</f>
        <v/>
      </c>
      <c r="R151" s="17" t="str">
        <f>IF(SUM('Control Sample Data'!F$3:F$98)&gt;10,IF(AND(ISNUMBER('Control Sample Data'!F150),'Control Sample Data'!F150&lt;$B$1,'Control Sample Data'!F150&gt;0),'Control Sample Data'!F150,$B$1),"")</f>
        <v/>
      </c>
      <c r="S151" s="17" t="str">
        <f>IF(SUM('Control Sample Data'!G$3:G$98)&gt;10,IF(AND(ISNUMBER('Control Sample Data'!G150),'Control Sample Data'!G150&lt;$B$1,'Control Sample Data'!G150&gt;0),'Control Sample Data'!G150,$B$1),"")</f>
        <v/>
      </c>
      <c r="T151" s="17" t="str">
        <f>IF(SUM('Control Sample Data'!H$3:H$98)&gt;10,IF(AND(ISNUMBER('Control Sample Data'!H150),'Control Sample Data'!H150&lt;$B$1,'Control Sample Data'!H150&gt;0),'Control Sample Data'!H150,$B$1),"")</f>
        <v/>
      </c>
      <c r="U151" s="17" t="str">
        <f>IF(SUM('Control Sample Data'!I$3:I$98)&gt;10,IF(AND(ISNUMBER('Control Sample Data'!I150),'Control Sample Data'!I150&lt;$B$1,'Control Sample Data'!I150&gt;0),'Control Sample Data'!I150,$B$1),"")</f>
        <v/>
      </c>
      <c r="V151" s="17" t="str">
        <f>IF(SUM('Control Sample Data'!J$3:J$98)&gt;10,IF(AND(ISNUMBER('Control Sample Data'!J150),'Control Sample Data'!J150&lt;$B$1,'Control Sample Data'!J150&gt;0),'Control Sample Data'!J150,$B$1),"")</f>
        <v/>
      </c>
      <c r="W151" s="17" t="str">
        <f>IF(SUM('Control Sample Data'!K$3:K$98)&gt;10,IF(AND(ISNUMBER('Control Sample Data'!K150),'Control Sample Data'!K150&lt;$B$1,'Control Sample Data'!K150&gt;0),'Control Sample Data'!K150,$B$1),"")</f>
        <v/>
      </c>
      <c r="X151" s="17" t="str">
        <f>IF(SUM('Control Sample Data'!L$3:L$98)&gt;10,IF(AND(ISNUMBER('Control Sample Data'!L150),'Control Sample Data'!L150&lt;$B$1,'Control Sample Data'!L150&gt;0),'Control Sample Data'!L150,$B$1),"")</f>
        <v/>
      </c>
      <c r="Y151" s="17"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8"/>
      <c r="B152" s="16" t="str">
        <f>IF('Gene Table'!D151="","",'Gene Table'!D151)</f>
        <v>NM_012415</v>
      </c>
      <c r="C152" s="16" t="s">
        <v>217</v>
      </c>
      <c r="D152" s="17" t="str">
        <f>IF(SUM('Test Sample Data'!D$3:D$98)&gt;10,IF(AND(ISNUMBER('Test Sample Data'!D151),'Test Sample Data'!D151&lt;$B$1,'Test Sample Data'!D151&gt;0),'Test Sample Data'!D151,$B$1),"")</f>
        <v/>
      </c>
      <c r="E152" s="17" t="str">
        <f>IF(SUM('Test Sample Data'!E$3:E$98)&gt;10,IF(AND(ISNUMBER('Test Sample Data'!E151),'Test Sample Data'!E151&lt;$B$1,'Test Sample Data'!E151&gt;0),'Test Sample Data'!E151,$B$1),"")</f>
        <v/>
      </c>
      <c r="F152" s="17" t="str">
        <f>IF(SUM('Test Sample Data'!F$3:F$98)&gt;10,IF(AND(ISNUMBER('Test Sample Data'!F151),'Test Sample Data'!F151&lt;$B$1,'Test Sample Data'!F151&gt;0),'Test Sample Data'!F151,$B$1),"")</f>
        <v/>
      </c>
      <c r="G152" s="17" t="str">
        <f>IF(SUM('Test Sample Data'!G$3:G$98)&gt;10,IF(AND(ISNUMBER('Test Sample Data'!G151),'Test Sample Data'!G151&lt;$B$1,'Test Sample Data'!G151&gt;0),'Test Sample Data'!G151,$B$1),"")</f>
        <v/>
      </c>
      <c r="H152" s="17" t="str">
        <f>IF(SUM('Test Sample Data'!H$3:H$98)&gt;10,IF(AND(ISNUMBER('Test Sample Data'!H151),'Test Sample Data'!H151&lt;$B$1,'Test Sample Data'!H151&gt;0),'Test Sample Data'!H151,$B$1),"")</f>
        <v/>
      </c>
      <c r="I152" s="17" t="str">
        <f>IF(SUM('Test Sample Data'!I$3:I$98)&gt;10,IF(AND(ISNUMBER('Test Sample Data'!I151),'Test Sample Data'!I151&lt;$B$1,'Test Sample Data'!I151&gt;0),'Test Sample Data'!I151,$B$1),"")</f>
        <v/>
      </c>
      <c r="J152" s="17" t="str">
        <f>IF(SUM('Test Sample Data'!J$3:J$98)&gt;10,IF(AND(ISNUMBER('Test Sample Data'!J151),'Test Sample Data'!J151&lt;$B$1,'Test Sample Data'!J151&gt;0),'Test Sample Data'!J151,$B$1),"")</f>
        <v/>
      </c>
      <c r="K152" s="17" t="str">
        <f>IF(SUM('Test Sample Data'!K$3:K$98)&gt;10,IF(AND(ISNUMBER('Test Sample Data'!K151),'Test Sample Data'!K151&lt;$B$1,'Test Sample Data'!K151&gt;0),'Test Sample Data'!K151,$B$1),"")</f>
        <v/>
      </c>
      <c r="L152" s="17" t="str">
        <f>IF(SUM('Test Sample Data'!L$3:L$98)&gt;10,IF(AND(ISNUMBER('Test Sample Data'!L151),'Test Sample Data'!L151&lt;$B$1,'Test Sample Data'!L151&gt;0),'Test Sample Data'!L151,$B$1),"")</f>
        <v/>
      </c>
      <c r="M152" s="17" t="str">
        <f>IF(SUM('Test Sample Data'!M$3:M$98)&gt;10,IF(AND(ISNUMBER('Test Sample Data'!M151),'Test Sample Data'!M151&lt;$B$1,'Test Sample Data'!M151&gt;0),'Test Sample Data'!M151,$B$1),"")</f>
        <v/>
      </c>
      <c r="N152" s="17" t="str">
        <f>'Gene Table'!D151</f>
        <v>NM_012415</v>
      </c>
      <c r="O152" s="16" t="s">
        <v>217</v>
      </c>
      <c r="P152" s="17" t="str">
        <f>IF(SUM('Control Sample Data'!D$3:D$98)&gt;10,IF(AND(ISNUMBER('Control Sample Data'!D151),'Control Sample Data'!D151&lt;$B$1,'Control Sample Data'!D151&gt;0),'Control Sample Data'!D151,$B$1),"")</f>
        <v/>
      </c>
      <c r="Q152" s="17" t="str">
        <f>IF(SUM('Control Sample Data'!E$3:E$98)&gt;10,IF(AND(ISNUMBER('Control Sample Data'!E151),'Control Sample Data'!E151&lt;$B$1,'Control Sample Data'!E151&gt;0),'Control Sample Data'!E151,$B$1),"")</f>
        <v/>
      </c>
      <c r="R152" s="17" t="str">
        <f>IF(SUM('Control Sample Data'!F$3:F$98)&gt;10,IF(AND(ISNUMBER('Control Sample Data'!F151),'Control Sample Data'!F151&lt;$B$1,'Control Sample Data'!F151&gt;0),'Control Sample Data'!F151,$B$1),"")</f>
        <v/>
      </c>
      <c r="S152" s="17" t="str">
        <f>IF(SUM('Control Sample Data'!G$3:G$98)&gt;10,IF(AND(ISNUMBER('Control Sample Data'!G151),'Control Sample Data'!G151&lt;$B$1,'Control Sample Data'!G151&gt;0),'Control Sample Data'!G151,$B$1),"")</f>
        <v/>
      </c>
      <c r="T152" s="17" t="str">
        <f>IF(SUM('Control Sample Data'!H$3:H$98)&gt;10,IF(AND(ISNUMBER('Control Sample Data'!H151),'Control Sample Data'!H151&lt;$B$1,'Control Sample Data'!H151&gt;0),'Control Sample Data'!H151,$B$1),"")</f>
        <v/>
      </c>
      <c r="U152" s="17" t="str">
        <f>IF(SUM('Control Sample Data'!I$3:I$98)&gt;10,IF(AND(ISNUMBER('Control Sample Data'!I151),'Control Sample Data'!I151&lt;$B$1,'Control Sample Data'!I151&gt;0),'Control Sample Data'!I151,$B$1),"")</f>
        <v/>
      </c>
      <c r="V152" s="17" t="str">
        <f>IF(SUM('Control Sample Data'!J$3:J$98)&gt;10,IF(AND(ISNUMBER('Control Sample Data'!J151),'Control Sample Data'!J151&lt;$B$1,'Control Sample Data'!J151&gt;0),'Control Sample Data'!J151,$B$1),"")</f>
        <v/>
      </c>
      <c r="W152" s="17" t="str">
        <f>IF(SUM('Control Sample Data'!K$3:K$98)&gt;10,IF(AND(ISNUMBER('Control Sample Data'!K151),'Control Sample Data'!K151&lt;$B$1,'Control Sample Data'!K151&gt;0),'Control Sample Data'!K151,$B$1),"")</f>
        <v/>
      </c>
      <c r="X152" s="17" t="str">
        <f>IF(SUM('Control Sample Data'!L$3:L$98)&gt;10,IF(AND(ISNUMBER('Control Sample Data'!L151),'Control Sample Data'!L151&lt;$B$1,'Control Sample Data'!L151&gt;0),'Control Sample Data'!L151,$B$1),"")</f>
        <v/>
      </c>
      <c r="Y152" s="17"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8"/>
      <c r="B153" s="16" t="str">
        <f>IF('Gene Table'!D152="","",'Gene Table'!D152)</f>
        <v>NM_205860</v>
      </c>
      <c r="C153" s="16" t="s">
        <v>221</v>
      </c>
      <c r="D153" s="17" t="str">
        <f>IF(SUM('Test Sample Data'!D$3:D$98)&gt;10,IF(AND(ISNUMBER('Test Sample Data'!D152),'Test Sample Data'!D152&lt;$B$1,'Test Sample Data'!D152&gt;0),'Test Sample Data'!D152,$B$1),"")</f>
        <v/>
      </c>
      <c r="E153" s="17" t="str">
        <f>IF(SUM('Test Sample Data'!E$3:E$98)&gt;10,IF(AND(ISNUMBER('Test Sample Data'!E152),'Test Sample Data'!E152&lt;$B$1,'Test Sample Data'!E152&gt;0),'Test Sample Data'!E152,$B$1),"")</f>
        <v/>
      </c>
      <c r="F153" s="17" t="str">
        <f>IF(SUM('Test Sample Data'!F$3:F$98)&gt;10,IF(AND(ISNUMBER('Test Sample Data'!F152),'Test Sample Data'!F152&lt;$B$1,'Test Sample Data'!F152&gt;0),'Test Sample Data'!F152,$B$1),"")</f>
        <v/>
      </c>
      <c r="G153" s="17" t="str">
        <f>IF(SUM('Test Sample Data'!G$3:G$98)&gt;10,IF(AND(ISNUMBER('Test Sample Data'!G152),'Test Sample Data'!G152&lt;$B$1,'Test Sample Data'!G152&gt;0),'Test Sample Data'!G152,$B$1),"")</f>
        <v/>
      </c>
      <c r="H153" s="17" t="str">
        <f>IF(SUM('Test Sample Data'!H$3:H$98)&gt;10,IF(AND(ISNUMBER('Test Sample Data'!H152),'Test Sample Data'!H152&lt;$B$1,'Test Sample Data'!H152&gt;0),'Test Sample Data'!H152,$B$1),"")</f>
        <v/>
      </c>
      <c r="I153" s="17" t="str">
        <f>IF(SUM('Test Sample Data'!I$3:I$98)&gt;10,IF(AND(ISNUMBER('Test Sample Data'!I152),'Test Sample Data'!I152&lt;$B$1,'Test Sample Data'!I152&gt;0),'Test Sample Data'!I152,$B$1),"")</f>
        <v/>
      </c>
      <c r="J153" s="17" t="str">
        <f>IF(SUM('Test Sample Data'!J$3:J$98)&gt;10,IF(AND(ISNUMBER('Test Sample Data'!J152),'Test Sample Data'!J152&lt;$B$1,'Test Sample Data'!J152&gt;0),'Test Sample Data'!J152,$B$1),"")</f>
        <v/>
      </c>
      <c r="K153" s="17" t="str">
        <f>IF(SUM('Test Sample Data'!K$3:K$98)&gt;10,IF(AND(ISNUMBER('Test Sample Data'!K152),'Test Sample Data'!K152&lt;$B$1,'Test Sample Data'!K152&gt;0),'Test Sample Data'!K152,$B$1),"")</f>
        <v/>
      </c>
      <c r="L153" s="17" t="str">
        <f>IF(SUM('Test Sample Data'!L$3:L$98)&gt;10,IF(AND(ISNUMBER('Test Sample Data'!L152),'Test Sample Data'!L152&lt;$B$1,'Test Sample Data'!L152&gt;0),'Test Sample Data'!L152,$B$1),"")</f>
        <v/>
      </c>
      <c r="M153" s="17" t="str">
        <f>IF(SUM('Test Sample Data'!M$3:M$98)&gt;10,IF(AND(ISNUMBER('Test Sample Data'!M152),'Test Sample Data'!M152&lt;$B$1,'Test Sample Data'!M152&gt;0),'Test Sample Data'!M152,$B$1),"")</f>
        <v/>
      </c>
      <c r="N153" s="17" t="str">
        <f>'Gene Table'!D152</f>
        <v>NM_205860</v>
      </c>
      <c r="O153" s="16" t="s">
        <v>221</v>
      </c>
      <c r="P153" s="17" t="str">
        <f>IF(SUM('Control Sample Data'!D$3:D$98)&gt;10,IF(AND(ISNUMBER('Control Sample Data'!D152),'Control Sample Data'!D152&lt;$B$1,'Control Sample Data'!D152&gt;0),'Control Sample Data'!D152,$B$1),"")</f>
        <v/>
      </c>
      <c r="Q153" s="17" t="str">
        <f>IF(SUM('Control Sample Data'!E$3:E$98)&gt;10,IF(AND(ISNUMBER('Control Sample Data'!E152),'Control Sample Data'!E152&lt;$B$1,'Control Sample Data'!E152&gt;0),'Control Sample Data'!E152,$B$1),"")</f>
        <v/>
      </c>
      <c r="R153" s="17" t="str">
        <f>IF(SUM('Control Sample Data'!F$3:F$98)&gt;10,IF(AND(ISNUMBER('Control Sample Data'!F152),'Control Sample Data'!F152&lt;$B$1,'Control Sample Data'!F152&gt;0),'Control Sample Data'!F152,$B$1),"")</f>
        <v/>
      </c>
      <c r="S153" s="17" t="str">
        <f>IF(SUM('Control Sample Data'!G$3:G$98)&gt;10,IF(AND(ISNUMBER('Control Sample Data'!G152),'Control Sample Data'!G152&lt;$B$1,'Control Sample Data'!G152&gt;0),'Control Sample Data'!G152,$B$1),"")</f>
        <v/>
      </c>
      <c r="T153" s="17" t="str">
        <f>IF(SUM('Control Sample Data'!H$3:H$98)&gt;10,IF(AND(ISNUMBER('Control Sample Data'!H152),'Control Sample Data'!H152&lt;$B$1,'Control Sample Data'!H152&gt;0),'Control Sample Data'!H152,$B$1),"")</f>
        <v/>
      </c>
      <c r="U153" s="17" t="str">
        <f>IF(SUM('Control Sample Data'!I$3:I$98)&gt;10,IF(AND(ISNUMBER('Control Sample Data'!I152),'Control Sample Data'!I152&lt;$B$1,'Control Sample Data'!I152&gt;0),'Control Sample Data'!I152,$B$1),"")</f>
        <v/>
      </c>
      <c r="V153" s="17" t="str">
        <f>IF(SUM('Control Sample Data'!J$3:J$98)&gt;10,IF(AND(ISNUMBER('Control Sample Data'!J152),'Control Sample Data'!J152&lt;$B$1,'Control Sample Data'!J152&gt;0),'Control Sample Data'!J152,$B$1),"")</f>
        <v/>
      </c>
      <c r="W153" s="17" t="str">
        <f>IF(SUM('Control Sample Data'!K$3:K$98)&gt;10,IF(AND(ISNUMBER('Control Sample Data'!K152),'Control Sample Data'!K152&lt;$B$1,'Control Sample Data'!K152&gt;0),'Control Sample Data'!K152,$B$1),"")</f>
        <v/>
      </c>
      <c r="X153" s="17" t="str">
        <f>IF(SUM('Control Sample Data'!L$3:L$98)&gt;10,IF(AND(ISNUMBER('Control Sample Data'!L152),'Control Sample Data'!L152&lt;$B$1,'Control Sample Data'!L152&gt;0),'Control Sample Data'!L152,$B$1),"")</f>
        <v/>
      </c>
      <c r="Y153" s="17"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8"/>
      <c r="B154" s="16" t="str">
        <f>IF('Gene Table'!D153="","",'Gene Table'!D153)</f>
        <v>NM_004119</v>
      </c>
      <c r="C154" s="16" t="s">
        <v>225</v>
      </c>
      <c r="D154" s="17" t="str">
        <f>IF(SUM('Test Sample Data'!D$3:D$98)&gt;10,IF(AND(ISNUMBER('Test Sample Data'!D153),'Test Sample Data'!D153&lt;$B$1,'Test Sample Data'!D153&gt;0),'Test Sample Data'!D153,$B$1),"")</f>
        <v/>
      </c>
      <c r="E154" s="17" t="str">
        <f>IF(SUM('Test Sample Data'!E$3:E$98)&gt;10,IF(AND(ISNUMBER('Test Sample Data'!E153),'Test Sample Data'!E153&lt;$B$1,'Test Sample Data'!E153&gt;0),'Test Sample Data'!E153,$B$1),"")</f>
        <v/>
      </c>
      <c r="F154" s="17" t="str">
        <f>IF(SUM('Test Sample Data'!F$3:F$98)&gt;10,IF(AND(ISNUMBER('Test Sample Data'!F153),'Test Sample Data'!F153&lt;$B$1,'Test Sample Data'!F153&gt;0),'Test Sample Data'!F153,$B$1),"")</f>
        <v/>
      </c>
      <c r="G154" s="17" t="str">
        <f>IF(SUM('Test Sample Data'!G$3:G$98)&gt;10,IF(AND(ISNUMBER('Test Sample Data'!G153),'Test Sample Data'!G153&lt;$B$1,'Test Sample Data'!G153&gt;0),'Test Sample Data'!G153,$B$1),"")</f>
        <v/>
      </c>
      <c r="H154" s="17" t="str">
        <f>IF(SUM('Test Sample Data'!H$3:H$98)&gt;10,IF(AND(ISNUMBER('Test Sample Data'!H153),'Test Sample Data'!H153&lt;$B$1,'Test Sample Data'!H153&gt;0),'Test Sample Data'!H153,$B$1),"")</f>
        <v/>
      </c>
      <c r="I154" s="17" t="str">
        <f>IF(SUM('Test Sample Data'!I$3:I$98)&gt;10,IF(AND(ISNUMBER('Test Sample Data'!I153),'Test Sample Data'!I153&lt;$B$1,'Test Sample Data'!I153&gt;0),'Test Sample Data'!I153,$B$1),"")</f>
        <v/>
      </c>
      <c r="J154" s="17" t="str">
        <f>IF(SUM('Test Sample Data'!J$3:J$98)&gt;10,IF(AND(ISNUMBER('Test Sample Data'!J153),'Test Sample Data'!J153&lt;$B$1,'Test Sample Data'!J153&gt;0),'Test Sample Data'!J153,$B$1),"")</f>
        <v/>
      </c>
      <c r="K154" s="17" t="str">
        <f>IF(SUM('Test Sample Data'!K$3:K$98)&gt;10,IF(AND(ISNUMBER('Test Sample Data'!K153),'Test Sample Data'!K153&lt;$B$1,'Test Sample Data'!K153&gt;0),'Test Sample Data'!K153,$B$1),"")</f>
        <v/>
      </c>
      <c r="L154" s="17" t="str">
        <f>IF(SUM('Test Sample Data'!L$3:L$98)&gt;10,IF(AND(ISNUMBER('Test Sample Data'!L153),'Test Sample Data'!L153&lt;$B$1,'Test Sample Data'!L153&gt;0),'Test Sample Data'!L153,$B$1),"")</f>
        <v/>
      </c>
      <c r="M154" s="17" t="str">
        <f>IF(SUM('Test Sample Data'!M$3:M$98)&gt;10,IF(AND(ISNUMBER('Test Sample Data'!M153),'Test Sample Data'!M153&lt;$B$1,'Test Sample Data'!M153&gt;0),'Test Sample Data'!M153,$B$1),"")</f>
        <v/>
      </c>
      <c r="N154" s="17" t="str">
        <f>'Gene Table'!D153</f>
        <v>NM_004119</v>
      </c>
      <c r="O154" s="16" t="s">
        <v>225</v>
      </c>
      <c r="P154" s="17" t="str">
        <f>IF(SUM('Control Sample Data'!D$3:D$98)&gt;10,IF(AND(ISNUMBER('Control Sample Data'!D153),'Control Sample Data'!D153&lt;$B$1,'Control Sample Data'!D153&gt;0),'Control Sample Data'!D153,$B$1),"")</f>
        <v/>
      </c>
      <c r="Q154" s="17" t="str">
        <f>IF(SUM('Control Sample Data'!E$3:E$98)&gt;10,IF(AND(ISNUMBER('Control Sample Data'!E153),'Control Sample Data'!E153&lt;$B$1,'Control Sample Data'!E153&gt;0),'Control Sample Data'!E153,$B$1),"")</f>
        <v/>
      </c>
      <c r="R154" s="17" t="str">
        <f>IF(SUM('Control Sample Data'!F$3:F$98)&gt;10,IF(AND(ISNUMBER('Control Sample Data'!F153),'Control Sample Data'!F153&lt;$B$1,'Control Sample Data'!F153&gt;0),'Control Sample Data'!F153,$B$1),"")</f>
        <v/>
      </c>
      <c r="S154" s="17" t="str">
        <f>IF(SUM('Control Sample Data'!G$3:G$98)&gt;10,IF(AND(ISNUMBER('Control Sample Data'!G153),'Control Sample Data'!G153&lt;$B$1,'Control Sample Data'!G153&gt;0),'Control Sample Data'!G153,$B$1),"")</f>
        <v/>
      </c>
      <c r="T154" s="17" t="str">
        <f>IF(SUM('Control Sample Data'!H$3:H$98)&gt;10,IF(AND(ISNUMBER('Control Sample Data'!H153),'Control Sample Data'!H153&lt;$B$1,'Control Sample Data'!H153&gt;0),'Control Sample Data'!H153,$B$1),"")</f>
        <v/>
      </c>
      <c r="U154" s="17" t="str">
        <f>IF(SUM('Control Sample Data'!I$3:I$98)&gt;10,IF(AND(ISNUMBER('Control Sample Data'!I153),'Control Sample Data'!I153&lt;$B$1,'Control Sample Data'!I153&gt;0),'Control Sample Data'!I153,$B$1),"")</f>
        <v/>
      </c>
      <c r="V154" s="17" t="str">
        <f>IF(SUM('Control Sample Data'!J$3:J$98)&gt;10,IF(AND(ISNUMBER('Control Sample Data'!J153),'Control Sample Data'!J153&lt;$B$1,'Control Sample Data'!J153&gt;0),'Control Sample Data'!J153,$B$1),"")</f>
        <v/>
      </c>
      <c r="W154" s="17" t="str">
        <f>IF(SUM('Control Sample Data'!K$3:K$98)&gt;10,IF(AND(ISNUMBER('Control Sample Data'!K153),'Control Sample Data'!K153&lt;$B$1,'Control Sample Data'!K153&gt;0),'Control Sample Data'!K153,$B$1),"")</f>
        <v/>
      </c>
      <c r="X154" s="17" t="str">
        <f>IF(SUM('Control Sample Data'!L$3:L$98)&gt;10,IF(AND(ISNUMBER('Control Sample Data'!L153),'Control Sample Data'!L153&lt;$B$1,'Control Sample Data'!L153&gt;0),'Control Sample Data'!L153,$B$1),"")</f>
        <v/>
      </c>
      <c r="Y154" s="17"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8"/>
      <c r="B155" s="16" t="str">
        <f>IF('Gene Table'!D154="","",'Gene Table'!D154)</f>
        <v>NM_000142</v>
      </c>
      <c r="C155" s="16" t="s">
        <v>229</v>
      </c>
      <c r="D155" s="17" t="str">
        <f>IF(SUM('Test Sample Data'!D$3:D$98)&gt;10,IF(AND(ISNUMBER('Test Sample Data'!D154),'Test Sample Data'!D154&lt;$B$1,'Test Sample Data'!D154&gt;0),'Test Sample Data'!D154,$B$1),"")</f>
        <v/>
      </c>
      <c r="E155" s="17" t="str">
        <f>IF(SUM('Test Sample Data'!E$3:E$98)&gt;10,IF(AND(ISNUMBER('Test Sample Data'!E154),'Test Sample Data'!E154&lt;$B$1,'Test Sample Data'!E154&gt;0),'Test Sample Data'!E154,$B$1),"")</f>
        <v/>
      </c>
      <c r="F155" s="17" t="str">
        <f>IF(SUM('Test Sample Data'!F$3:F$98)&gt;10,IF(AND(ISNUMBER('Test Sample Data'!F154),'Test Sample Data'!F154&lt;$B$1,'Test Sample Data'!F154&gt;0),'Test Sample Data'!F154,$B$1),"")</f>
        <v/>
      </c>
      <c r="G155" s="17" t="str">
        <f>IF(SUM('Test Sample Data'!G$3:G$98)&gt;10,IF(AND(ISNUMBER('Test Sample Data'!G154),'Test Sample Data'!G154&lt;$B$1,'Test Sample Data'!G154&gt;0),'Test Sample Data'!G154,$B$1),"")</f>
        <v/>
      </c>
      <c r="H155" s="17" t="str">
        <f>IF(SUM('Test Sample Data'!H$3:H$98)&gt;10,IF(AND(ISNUMBER('Test Sample Data'!H154),'Test Sample Data'!H154&lt;$B$1,'Test Sample Data'!H154&gt;0),'Test Sample Data'!H154,$B$1),"")</f>
        <v/>
      </c>
      <c r="I155" s="17" t="str">
        <f>IF(SUM('Test Sample Data'!I$3:I$98)&gt;10,IF(AND(ISNUMBER('Test Sample Data'!I154),'Test Sample Data'!I154&lt;$B$1,'Test Sample Data'!I154&gt;0),'Test Sample Data'!I154,$B$1),"")</f>
        <v/>
      </c>
      <c r="J155" s="17" t="str">
        <f>IF(SUM('Test Sample Data'!J$3:J$98)&gt;10,IF(AND(ISNUMBER('Test Sample Data'!J154),'Test Sample Data'!J154&lt;$B$1,'Test Sample Data'!J154&gt;0),'Test Sample Data'!J154,$B$1),"")</f>
        <v/>
      </c>
      <c r="K155" s="17" t="str">
        <f>IF(SUM('Test Sample Data'!K$3:K$98)&gt;10,IF(AND(ISNUMBER('Test Sample Data'!K154),'Test Sample Data'!K154&lt;$B$1,'Test Sample Data'!K154&gt;0),'Test Sample Data'!K154,$B$1),"")</f>
        <v/>
      </c>
      <c r="L155" s="17" t="str">
        <f>IF(SUM('Test Sample Data'!L$3:L$98)&gt;10,IF(AND(ISNUMBER('Test Sample Data'!L154),'Test Sample Data'!L154&lt;$B$1,'Test Sample Data'!L154&gt;0),'Test Sample Data'!L154,$B$1),"")</f>
        <v/>
      </c>
      <c r="M155" s="17" t="str">
        <f>IF(SUM('Test Sample Data'!M$3:M$98)&gt;10,IF(AND(ISNUMBER('Test Sample Data'!M154),'Test Sample Data'!M154&lt;$B$1,'Test Sample Data'!M154&gt;0),'Test Sample Data'!M154,$B$1),"")</f>
        <v/>
      </c>
      <c r="N155" s="17" t="str">
        <f>'Gene Table'!D154</f>
        <v>NM_000142</v>
      </c>
      <c r="O155" s="16" t="s">
        <v>229</v>
      </c>
      <c r="P155" s="17" t="str">
        <f>IF(SUM('Control Sample Data'!D$3:D$98)&gt;10,IF(AND(ISNUMBER('Control Sample Data'!D154),'Control Sample Data'!D154&lt;$B$1,'Control Sample Data'!D154&gt;0),'Control Sample Data'!D154,$B$1),"")</f>
        <v/>
      </c>
      <c r="Q155" s="17" t="str">
        <f>IF(SUM('Control Sample Data'!E$3:E$98)&gt;10,IF(AND(ISNUMBER('Control Sample Data'!E154),'Control Sample Data'!E154&lt;$B$1,'Control Sample Data'!E154&gt;0),'Control Sample Data'!E154,$B$1),"")</f>
        <v/>
      </c>
      <c r="R155" s="17" t="str">
        <f>IF(SUM('Control Sample Data'!F$3:F$98)&gt;10,IF(AND(ISNUMBER('Control Sample Data'!F154),'Control Sample Data'!F154&lt;$B$1,'Control Sample Data'!F154&gt;0),'Control Sample Data'!F154,$B$1),"")</f>
        <v/>
      </c>
      <c r="S155" s="17" t="str">
        <f>IF(SUM('Control Sample Data'!G$3:G$98)&gt;10,IF(AND(ISNUMBER('Control Sample Data'!G154),'Control Sample Data'!G154&lt;$B$1,'Control Sample Data'!G154&gt;0),'Control Sample Data'!G154,$B$1),"")</f>
        <v/>
      </c>
      <c r="T155" s="17" t="str">
        <f>IF(SUM('Control Sample Data'!H$3:H$98)&gt;10,IF(AND(ISNUMBER('Control Sample Data'!H154),'Control Sample Data'!H154&lt;$B$1,'Control Sample Data'!H154&gt;0),'Control Sample Data'!H154,$B$1),"")</f>
        <v/>
      </c>
      <c r="U155" s="17" t="str">
        <f>IF(SUM('Control Sample Data'!I$3:I$98)&gt;10,IF(AND(ISNUMBER('Control Sample Data'!I154),'Control Sample Data'!I154&lt;$B$1,'Control Sample Data'!I154&gt;0),'Control Sample Data'!I154,$B$1),"")</f>
        <v/>
      </c>
      <c r="V155" s="17" t="str">
        <f>IF(SUM('Control Sample Data'!J$3:J$98)&gt;10,IF(AND(ISNUMBER('Control Sample Data'!J154),'Control Sample Data'!J154&lt;$B$1,'Control Sample Data'!J154&gt;0),'Control Sample Data'!J154,$B$1),"")</f>
        <v/>
      </c>
      <c r="W155" s="17" t="str">
        <f>IF(SUM('Control Sample Data'!K$3:K$98)&gt;10,IF(AND(ISNUMBER('Control Sample Data'!K154),'Control Sample Data'!K154&lt;$B$1,'Control Sample Data'!K154&gt;0),'Control Sample Data'!K154,$B$1),"")</f>
        <v/>
      </c>
      <c r="X155" s="17" t="str">
        <f>IF(SUM('Control Sample Data'!L$3:L$98)&gt;10,IF(AND(ISNUMBER('Control Sample Data'!L154),'Control Sample Data'!L154&lt;$B$1,'Control Sample Data'!L154&gt;0),'Control Sample Data'!L154,$B$1),"")</f>
        <v/>
      </c>
      <c r="Y155" s="17"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8"/>
      <c r="B156" s="16" t="str">
        <f>IF('Gene Table'!D155="","",'Gene Table'!D155)</f>
        <v>NM_022725</v>
      </c>
      <c r="C156" s="16" t="s">
        <v>233</v>
      </c>
      <c r="D156" s="17" t="str">
        <f>IF(SUM('Test Sample Data'!D$3:D$98)&gt;10,IF(AND(ISNUMBER('Test Sample Data'!D155),'Test Sample Data'!D155&lt;$B$1,'Test Sample Data'!D155&gt;0),'Test Sample Data'!D155,$B$1),"")</f>
        <v/>
      </c>
      <c r="E156" s="17" t="str">
        <f>IF(SUM('Test Sample Data'!E$3:E$98)&gt;10,IF(AND(ISNUMBER('Test Sample Data'!E155),'Test Sample Data'!E155&lt;$B$1,'Test Sample Data'!E155&gt;0),'Test Sample Data'!E155,$B$1),"")</f>
        <v/>
      </c>
      <c r="F156" s="17" t="str">
        <f>IF(SUM('Test Sample Data'!F$3:F$98)&gt;10,IF(AND(ISNUMBER('Test Sample Data'!F155),'Test Sample Data'!F155&lt;$B$1,'Test Sample Data'!F155&gt;0),'Test Sample Data'!F155,$B$1),"")</f>
        <v/>
      </c>
      <c r="G156" s="17" t="str">
        <f>IF(SUM('Test Sample Data'!G$3:G$98)&gt;10,IF(AND(ISNUMBER('Test Sample Data'!G155),'Test Sample Data'!G155&lt;$B$1,'Test Sample Data'!G155&gt;0),'Test Sample Data'!G155,$B$1),"")</f>
        <v/>
      </c>
      <c r="H156" s="17" t="str">
        <f>IF(SUM('Test Sample Data'!H$3:H$98)&gt;10,IF(AND(ISNUMBER('Test Sample Data'!H155),'Test Sample Data'!H155&lt;$B$1,'Test Sample Data'!H155&gt;0),'Test Sample Data'!H155,$B$1),"")</f>
        <v/>
      </c>
      <c r="I156" s="17" t="str">
        <f>IF(SUM('Test Sample Data'!I$3:I$98)&gt;10,IF(AND(ISNUMBER('Test Sample Data'!I155),'Test Sample Data'!I155&lt;$B$1,'Test Sample Data'!I155&gt;0),'Test Sample Data'!I155,$B$1),"")</f>
        <v/>
      </c>
      <c r="J156" s="17" t="str">
        <f>IF(SUM('Test Sample Data'!J$3:J$98)&gt;10,IF(AND(ISNUMBER('Test Sample Data'!J155),'Test Sample Data'!J155&lt;$B$1,'Test Sample Data'!J155&gt;0),'Test Sample Data'!J155,$B$1),"")</f>
        <v/>
      </c>
      <c r="K156" s="17" t="str">
        <f>IF(SUM('Test Sample Data'!K$3:K$98)&gt;10,IF(AND(ISNUMBER('Test Sample Data'!K155),'Test Sample Data'!K155&lt;$B$1,'Test Sample Data'!K155&gt;0),'Test Sample Data'!K155,$B$1),"")</f>
        <v/>
      </c>
      <c r="L156" s="17" t="str">
        <f>IF(SUM('Test Sample Data'!L$3:L$98)&gt;10,IF(AND(ISNUMBER('Test Sample Data'!L155),'Test Sample Data'!L155&lt;$B$1,'Test Sample Data'!L155&gt;0),'Test Sample Data'!L155,$B$1),"")</f>
        <v/>
      </c>
      <c r="M156" s="17" t="str">
        <f>IF(SUM('Test Sample Data'!M$3:M$98)&gt;10,IF(AND(ISNUMBER('Test Sample Data'!M155),'Test Sample Data'!M155&lt;$B$1,'Test Sample Data'!M155&gt;0),'Test Sample Data'!M155,$B$1),"")</f>
        <v/>
      </c>
      <c r="N156" s="17" t="str">
        <f>'Gene Table'!D155</f>
        <v>NM_022725</v>
      </c>
      <c r="O156" s="16" t="s">
        <v>233</v>
      </c>
      <c r="P156" s="17" t="str">
        <f>IF(SUM('Control Sample Data'!D$3:D$98)&gt;10,IF(AND(ISNUMBER('Control Sample Data'!D155),'Control Sample Data'!D155&lt;$B$1,'Control Sample Data'!D155&gt;0),'Control Sample Data'!D155,$B$1),"")</f>
        <v/>
      </c>
      <c r="Q156" s="17" t="str">
        <f>IF(SUM('Control Sample Data'!E$3:E$98)&gt;10,IF(AND(ISNUMBER('Control Sample Data'!E155),'Control Sample Data'!E155&lt;$B$1,'Control Sample Data'!E155&gt;0),'Control Sample Data'!E155,$B$1),"")</f>
        <v/>
      </c>
      <c r="R156" s="17" t="str">
        <f>IF(SUM('Control Sample Data'!F$3:F$98)&gt;10,IF(AND(ISNUMBER('Control Sample Data'!F155),'Control Sample Data'!F155&lt;$B$1,'Control Sample Data'!F155&gt;0),'Control Sample Data'!F155,$B$1),"")</f>
        <v/>
      </c>
      <c r="S156" s="17" t="str">
        <f>IF(SUM('Control Sample Data'!G$3:G$98)&gt;10,IF(AND(ISNUMBER('Control Sample Data'!G155),'Control Sample Data'!G155&lt;$B$1,'Control Sample Data'!G155&gt;0),'Control Sample Data'!G155,$B$1),"")</f>
        <v/>
      </c>
      <c r="T156" s="17" t="str">
        <f>IF(SUM('Control Sample Data'!H$3:H$98)&gt;10,IF(AND(ISNUMBER('Control Sample Data'!H155),'Control Sample Data'!H155&lt;$B$1,'Control Sample Data'!H155&gt;0),'Control Sample Data'!H155,$B$1),"")</f>
        <v/>
      </c>
      <c r="U156" s="17" t="str">
        <f>IF(SUM('Control Sample Data'!I$3:I$98)&gt;10,IF(AND(ISNUMBER('Control Sample Data'!I155),'Control Sample Data'!I155&lt;$B$1,'Control Sample Data'!I155&gt;0),'Control Sample Data'!I155,$B$1),"")</f>
        <v/>
      </c>
      <c r="V156" s="17" t="str">
        <f>IF(SUM('Control Sample Data'!J$3:J$98)&gt;10,IF(AND(ISNUMBER('Control Sample Data'!J155),'Control Sample Data'!J155&lt;$B$1,'Control Sample Data'!J155&gt;0),'Control Sample Data'!J155,$B$1),"")</f>
        <v/>
      </c>
      <c r="W156" s="17" t="str">
        <f>IF(SUM('Control Sample Data'!K$3:K$98)&gt;10,IF(AND(ISNUMBER('Control Sample Data'!K155),'Control Sample Data'!K155&lt;$B$1,'Control Sample Data'!K155&gt;0),'Control Sample Data'!K155,$B$1),"")</f>
        <v/>
      </c>
      <c r="X156" s="17" t="str">
        <f>IF(SUM('Control Sample Data'!L$3:L$98)&gt;10,IF(AND(ISNUMBER('Control Sample Data'!L155),'Control Sample Data'!L155&lt;$B$1,'Control Sample Data'!L155&gt;0),'Control Sample Data'!L155,$B$1),"")</f>
        <v/>
      </c>
      <c r="Y156" s="17"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8"/>
      <c r="B157" s="16" t="str">
        <f>IF('Gene Table'!D156="","",'Gene Table'!D156)</f>
        <v>NM_000690</v>
      </c>
      <c r="C157" s="16" t="s">
        <v>237</v>
      </c>
      <c r="D157" s="17" t="str">
        <f>IF(SUM('Test Sample Data'!D$3:D$98)&gt;10,IF(AND(ISNUMBER('Test Sample Data'!D156),'Test Sample Data'!D156&lt;$B$1,'Test Sample Data'!D156&gt;0),'Test Sample Data'!D156,$B$1),"")</f>
        <v/>
      </c>
      <c r="E157" s="17" t="str">
        <f>IF(SUM('Test Sample Data'!E$3:E$98)&gt;10,IF(AND(ISNUMBER('Test Sample Data'!E156),'Test Sample Data'!E156&lt;$B$1,'Test Sample Data'!E156&gt;0),'Test Sample Data'!E156,$B$1),"")</f>
        <v/>
      </c>
      <c r="F157" s="17" t="str">
        <f>IF(SUM('Test Sample Data'!F$3:F$98)&gt;10,IF(AND(ISNUMBER('Test Sample Data'!F156),'Test Sample Data'!F156&lt;$B$1,'Test Sample Data'!F156&gt;0),'Test Sample Data'!F156,$B$1),"")</f>
        <v/>
      </c>
      <c r="G157" s="17" t="str">
        <f>IF(SUM('Test Sample Data'!G$3:G$98)&gt;10,IF(AND(ISNUMBER('Test Sample Data'!G156),'Test Sample Data'!G156&lt;$B$1,'Test Sample Data'!G156&gt;0),'Test Sample Data'!G156,$B$1),"")</f>
        <v/>
      </c>
      <c r="H157" s="17" t="str">
        <f>IF(SUM('Test Sample Data'!H$3:H$98)&gt;10,IF(AND(ISNUMBER('Test Sample Data'!H156),'Test Sample Data'!H156&lt;$B$1,'Test Sample Data'!H156&gt;0),'Test Sample Data'!H156,$B$1),"")</f>
        <v/>
      </c>
      <c r="I157" s="17" t="str">
        <f>IF(SUM('Test Sample Data'!I$3:I$98)&gt;10,IF(AND(ISNUMBER('Test Sample Data'!I156),'Test Sample Data'!I156&lt;$B$1,'Test Sample Data'!I156&gt;0),'Test Sample Data'!I156,$B$1),"")</f>
        <v/>
      </c>
      <c r="J157" s="17" t="str">
        <f>IF(SUM('Test Sample Data'!J$3:J$98)&gt;10,IF(AND(ISNUMBER('Test Sample Data'!J156),'Test Sample Data'!J156&lt;$B$1,'Test Sample Data'!J156&gt;0),'Test Sample Data'!J156,$B$1),"")</f>
        <v/>
      </c>
      <c r="K157" s="17" t="str">
        <f>IF(SUM('Test Sample Data'!K$3:K$98)&gt;10,IF(AND(ISNUMBER('Test Sample Data'!K156),'Test Sample Data'!K156&lt;$B$1,'Test Sample Data'!K156&gt;0),'Test Sample Data'!K156,$B$1),"")</f>
        <v/>
      </c>
      <c r="L157" s="17" t="str">
        <f>IF(SUM('Test Sample Data'!L$3:L$98)&gt;10,IF(AND(ISNUMBER('Test Sample Data'!L156),'Test Sample Data'!L156&lt;$B$1,'Test Sample Data'!L156&gt;0),'Test Sample Data'!L156,$B$1),"")</f>
        <v/>
      </c>
      <c r="M157" s="17" t="str">
        <f>IF(SUM('Test Sample Data'!M$3:M$98)&gt;10,IF(AND(ISNUMBER('Test Sample Data'!M156),'Test Sample Data'!M156&lt;$B$1,'Test Sample Data'!M156&gt;0),'Test Sample Data'!M156,$B$1),"")</f>
        <v/>
      </c>
      <c r="N157" s="17" t="str">
        <f>'Gene Table'!D156</f>
        <v>NM_000690</v>
      </c>
      <c r="O157" s="16" t="s">
        <v>237</v>
      </c>
      <c r="P157" s="17" t="str">
        <f>IF(SUM('Control Sample Data'!D$3:D$98)&gt;10,IF(AND(ISNUMBER('Control Sample Data'!D156),'Control Sample Data'!D156&lt;$B$1,'Control Sample Data'!D156&gt;0),'Control Sample Data'!D156,$B$1),"")</f>
        <v/>
      </c>
      <c r="Q157" s="17" t="str">
        <f>IF(SUM('Control Sample Data'!E$3:E$98)&gt;10,IF(AND(ISNUMBER('Control Sample Data'!E156),'Control Sample Data'!E156&lt;$B$1,'Control Sample Data'!E156&gt;0),'Control Sample Data'!E156,$B$1),"")</f>
        <v/>
      </c>
      <c r="R157" s="17" t="str">
        <f>IF(SUM('Control Sample Data'!F$3:F$98)&gt;10,IF(AND(ISNUMBER('Control Sample Data'!F156),'Control Sample Data'!F156&lt;$B$1,'Control Sample Data'!F156&gt;0),'Control Sample Data'!F156,$B$1),"")</f>
        <v/>
      </c>
      <c r="S157" s="17" t="str">
        <f>IF(SUM('Control Sample Data'!G$3:G$98)&gt;10,IF(AND(ISNUMBER('Control Sample Data'!G156),'Control Sample Data'!G156&lt;$B$1,'Control Sample Data'!G156&gt;0),'Control Sample Data'!G156,$B$1),"")</f>
        <v/>
      </c>
      <c r="T157" s="17" t="str">
        <f>IF(SUM('Control Sample Data'!H$3:H$98)&gt;10,IF(AND(ISNUMBER('Control Sample Data'!H156),'Control Sample Data'!H156&lt;$B$1,'Control Sample Data'!H156&gt;0),'Control Sample Data'!H156,$B$1),"")</f>
        <v/>
      </c>
      <c r="U157" s="17" t="str">
        <f>IF(SUM('Control Sample Data'!I$3:I$98)&gt;10,IF(AND(ISNUMBER('Control Sample Data'!I156),'Control Sample Data'!I156&lt;$B$1,'Control Sample Data'!I156&gt;0),'Control Sample Data'!I156,$B$1),"")</f>
        <v/>
      </c>
      <c r="V157" s="17" t="str">
        <f>IF(SUM('Control Sample Data'!J$3:J$98)&gt;10,IF(AND(ISNUMBER('Control Sample Data'!J156),'Control Sample Data'!J156&lt;$B$1,'Control Sample Data'!J156&gt;0),'Control Sample Data'!J156,$B$1),"")</f>
        <v/>
      </c>
      <c r="W157" s="17" t="str">
        <f>IF(SUM('Control Sample Data'!K$3:K$98)&gt;10,IF(AND(ISNUMBER('Control Sample Data'!K156),'Control Sample Data'!K156&lt;$B$1,'Control Sample Data'!K156&gt;0),'Control Sample Data'!K156,$B$1),"")</f>
        <v/>
      </c>
      <c r="X157" s="17" t="str">
        <f>IF(SUM('Control Sample Data'!L$3:L$98)&gt;10,IF(AND(ISNUMBER('Control Sample Data'!L156),'Control Sample Data'!L156&lt;$B$1,'Control Sample Data'!L156&gt;0),'Control Sample Data'!L156,$B$1),"")</f>
        <v/>
      </c>
      <c r="Y157" s="17"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8"/>
      <c r="B158" s="16" t="str">
        <f>IF('Gene Table'!D157="","",'Gene Table'!D157)</f>
        <v>NM_001018115</v>
      </c>
      <c r="C158" s="16" t="s">
        <v>241</v>
      </c>
      <c r="D158" s="17" t="str">
        <f>IF(SUM('Test Sample Data'!D$3:D$98)&gt;10,IF(AND(ISNUMBER('Test Sample Data'!D157),'Test Sample Data'!D157&lt;$B$1,'Test Sample Data'!D157&gt;0),'Test Sample Data'!D157,$B$1),"")</f>
        <v/>
      </c>
      <c r="E158" s="17" t="str">
        <f>IF(SUM('Test Sample Data'!E$3:E$98)&gt;10,IF(AND(ISNUMBER('Test Sample Data'!E157),'Test Sample Data'!E157&lt;$B$1,'Test Sample Data'!E157&gt;0),'Test Sample Data'!E157,$B$1),"")</f>
        <v/>
      </c>
      <c r="F158" s="17" t="str">
        <f>IF(SUM('Test Sample Data'!F$3:F$98)&gt;10,IF(AND(ISNUMBER('Test Sample Data'!F157),'Test Sample Data'!F157&lt;$B$1,'Test Sample Data'!F157&gt;0),'Test Sample Data'!F157,$B$1),"")</f>
        <v/>
      </c>
      <c r="G158" s="17" t="str">
        <f>IF(SUM('Test Sample Data'!G$3:G$98)&gt;10,IF(AND(ISNUMBER('Test Sample Data'!G157),'Test Sample Data'!G157&lt;$B$1,'Test Sample Data'!G157&gt;0),'Test Sample Data'!G157,$B$1),"")</f>
        <v/>
      </c>
      <c r="H158" s="17" t="str">
        <f>IF(SUM('Test Sample Data'!H$3:H$98)&gt;10,IF(AND(ISNUMBER('Test Sample Data'!H157),'Test Sample Data'!H157&lt;$B$1,'Test Sample Data'!H157&gt;0),'Test Sample Data'!H157,$B$1),"")</f>
        <v/>
      </c>
      <c r="I158" s="17" t="str">
        <f>IF(SUM('Test Sample Data'!I$3:I$98)&gt;10,IF(AND(ISNUMBER('Test Sample Data'!I157),'Test Sample Data'!I157&lt;$B$1,'Test Sample Data'!I157&gt;0),'Test Sample Data'!I157,$B$1),"")</f>
        <v/>
      </c>
      <c r="J158" s="17" t="str">
        <f>IF(SUM('Test Sample Data'!J$3:J$98)&gt;10,IF(AND(ISNUMBER('Test Sample Data'!J157),'Test Sample Data'!J157&lt;$B$1,'Test Sample Data'!J157&gt;0),'Test Sample Data'!J157,$B$1),"")</f>
        <v/>
      </c>
      <c r="K158" s="17" t="str">
        <f>IF(SUM('Test Sample Data'!K$3:K$98)&gt;10,IF(AND(ISNUMBER('Test Sample Data'!K157),'Test Sample Data'!K157&lt;$B$1,'Test Sample Data'!K157&gt;0),'Test Sample Data'!K157,$B$1),"")</f>
        <v/>
      </c>
      <c r="L158" s="17" t="str">
        <f>IF(SUM('Test Sample Data'!L$3:L$98)&gt;10,IF(AND(ISNUMBER('Test Sample Data'!L157),'Test Sample Data'!L157&lt;$B$1,'Test Sample Data'!L157&gt;0),'Test Sample Data'!L157,$B$1),"")</f>
        <v/>
      </c>
      <c r="M158" s="17" t="str">
        <f>IF(SUM('Test Sample Data'!M$3:M$98)&gt;10,IF(AND(ISNUMBER('Test Sample Data'!M157),'Test Sample Data'!M157&lt;$B$1,'Test Sample Data'!M157&gt;0),'Test Sample Data'!M157,$B$1),"")</f>
        <v/>
      </c>
      <c r="N158" s="17" t="str">
        <f>'Gene Table'!D157</f>
        <v>NM_001018115</v>
      </c>
      <c r="O158" s="16" t="s">
        <v>241</v>
      </c>
      <c r="P158" s="17" t="str">
        <f>IF(SUM('Control Sample Data'!D$3:D$98)&gt;10,IF(AND(ISNUMBER('Control Sample Data'!D157),'Control Sample Data'!D157&lt;$B$1,'Control Sample Data'!D157&gt;0),'Control Sample Data'!D157,$B$1),"")</f>
        <v/>
      </c>
      <c r="Q158" s="17" t="str">
        <f>IF(SUM('Control Sample Data'!E$3:E$98)&gt;10,IF(AND(ISNUMBER('Control Sample Data'!E157),'Control Sample Data'!E157&lt;$B$1,'Control Sample Data'!E157&gt;0),'Control Sample Data'!E157,$B$1),"")</f>
        <v/>
      </c>
      <c r="R158" s="17" t="str">
        <f>IF(SUM('Control Sample Data'!F$3:F$98)&gt;10,IF(AND(ISNUMBER('Control Sample Data'!F157),'Control Sample Data'!F157&lt;$B$1,'Control Sample Data'!F157&gt;0),'Control Sample Data'!F157,$B$1),"")</f>
        <v/>
      </c>
      <c r="S158" s="17" t="str">
        <f>IF(SUM('Control Sample Data'!G$3:G$98)&gt;10,IF(AND(ISNUMBER('Control Sample Data'!G157),'Control Sample Data'!G157&lt;$B$1,'Control Sample Data'!G157&gt;0),'Control Sample Data'!G157,$B$1),"")</f>
        <v/>
      </c>
      <c r="T158" s="17" t="str">
        <f>IF(SUM('Control Sample Data'!H$3:H$98)&gt;10,IF(AND(ISNUMBER('Control Sample Data'!H157),'Control Sample Data'!H157&lt;$B$1,'Control Sample Data'!H157&gt;0),'Control Sample Data'!H157,$B$1),"")</f>
        <v/>
      </c>
      <c r="U158" s="17" t="str">
        <f>IF(SUM('Control Sample Data'!I$3:I$98)&gt;10,IF(AND(ISNUMBER('Control Sample Data'!I157),'Control Sample Data'!I157&lt;$B$1,'Control Sample Data'!I157&gt;0),'Control Sample Data'!I157,$B$1),"")</f>
        <v/>
      </c>
      <c r="V158" s="17" t="str">
        <f>IF(SUM('Control Sample Data'!J$3:J$98)&gt;10,IF(AND(ISNUMBER('Control Sample Data'!J157),'Control Sample Data'!J157&lt;$B$1,'Control Sample Data'!J157&gt;0),'Control Sample Data'!J157,$B$1),"")</f>
        <v/>
      </c>
      <c r="W158" s="17" t="str">
        <f>IF(SUM('Control Sample Data'!K$3:K$98)&gt;10,IF(AND(ISNUMBER('Control Sample Data'!K157),'Control Sample Data'!K157&lt;$B$1,'Control Sample Data'!K157&gt;0),'Control Sample Data'!K157,$B$1),"")</f>
        <v/>
      </c>
      <c r="X158" s="17" t="str">
        <f>IF(SUM('Control Sample Data'!L$3:L$98)&gt;10,IF(AND(ISNUMBER('Control Sample Data'!L157),'Control Sample Data'!L157&lt;$B$1,'Control Sample Data'!L157&gt;0),'Control Sample Data'!L157,$B$1),"")</f>
        <v/>
      </c>
      <c r="Y158" s="17"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8"/>
      <c r="B159" s="16" t="str">
        <f>IF('Gene Table'!D158="","",'Gene Table'!D158)</f>
        <v>NM_000135</v>
      </c>
      <c r="C159" s="16" t="s">
        <v>245</v>
      </c>
      <c r="D159" s="17" t="str">
        <f>IF(SUM('Test Sample Data'!D$3:D$98)&gt;10,IF(AND(ISNUMBER('Test Sample Data'!D158),'Test Sample Data'!D158&lt;$B$1,'Test Sample Data'!D158&gt;0),'Test Sample Data'!D158,$B$1),"")</f>
        <v/>
      </c>
      <c r="E159" s="17" t="str">
        <f>IF(SUM('Test Sample Data'!E$3:E$98)&gt;10,IF(AND(ISNUMBER('Test Sample Data'!E158),'Test Sample Data'!E158&lt;$B$1,'Test Sample Data'!E158&gt;0),'Test Sample Data'!E158,$B$1),"")</f>
        <v/>
      </c>
      <c r="F159" s="17" t="str">
        <f>IF(SUM('Test Sample Data'!F$3:F$98)&gt;10,IF(AND(ISNUMBER('Test Sample Data'!F158),'Test Sample Data'!F158&lt;$B$1,'Test Sample Data'!F158&gt;0),'Test Sample Data'!F158,$B$1),"")</f>
        <v/>
      </c>
      <c r="G159" s="17" t="str">
        <f>IF(SUM('Test Sample Data'!G$3:G$98)&gt;10,IF(AND(ISNUMBER('Test Sample Data'!G158),'Test Sample Data'!G158&lt;$B$1,'Test Sample Data'!G158&gt;0),'Test Sample Data'!G158,$B$1),"")</f>
        <v/>
      </c>
      <c r="H159" s="17" t="str">
        <f>IF(SUM('Test Sample Data'!H$3:H$98)&gt;10,IF(AND(ISNUMBER('Test Sample Data'!H158),'Test Sample Data'!H158&lt;$B$1,'Test Sample Data'!H158&gt;0),'Test Sample Data'!H158,$B$1),"")</f>
        <v/>
      </c>
      <c r="I159" s="17" t="str">
        <f>IF(SUM('Test Sample Data'!I$3:I$98)&gt;10,IF(AND(ISNUMBER('Test Sample Data'!I158),'Test Sample Data'!I158&lt;$B$1,'Test Sample Data'!I158&gt;0),'Test Sample Data'!I158,$B$1),"")</f>
        <v/>
      </c>
      <c r="J159" s="17" t="str">
        <f>IF(SUM('Test Sample Data'!J$3:J$98)&gt;10,IF(AND(ISNUMBER('Test Sample Data'!J158),'Test Sample Data'!J158&lt;$B$1,'Test Sample Data'!J158&gt;0),'Test Sample Data'!J158,$B$1),"")</f>
        <v/>
      </c>
      <c r="K159" s="17" t="str">
        <f>IF(SUM('Test Sample Data'!K$3:K$98)&gt;10,IF(AND(ISNUMBER('Test Sample Data'!K158),'Test Sample Data'!K158&lt;$B$1,'Test Sample Data'!K158&gt;0),'Test Sample Data'!K158,$B$1),"")</f>
        <v/>
      </c>
      <c r="L159" s="17" t="str">
        <f>IF(SUM('Test Sample Data'!L$3:L$98)&gt;10,IF(AND(ISNUMBER('Test Sample Data'!L158),'Test Sample Data'!L158&lt;$B$1,'Test Sample Data'!L158&gt;0),'Test Sample Data'!L158,$B$1),"")</f>
        <v/>
      </c>
      <c r="M159" s="17" t="str">
        <f>IF(SUM('Test Sample Data'!M$3:M$98)&gt;10,IF(AND(ISNUMBER('Test Sample Data'!M158),'Test Sample Data'!M158&lt;$B$1,'Test Sample Data'!M158&gt;0),'Test Sample Data'!M158,$B$1),"")</f>
        <v/>
      </c>
      <c r="N159" s="17" t="str">
        <f>'Gene Table'!D158</f>
        <v>NM_000135</v>
      </c>
      <c r="O159" s="16" t="s">
        <v>245</v>
      </c>
      <c r="P159" s="17" t="str">
        <f>IF(SUM('Control Sample Data'!D$3:D$98)&gt;10,IF(AND(ISNUMBER('Control Sample Data'!D158),'Control Sample Data'!D158&lt;$B$1,'Control Sample Data'!D158&gt;0),'Control Sample Data'!D158,$B$1),"")</f>
        <v/>
      </c>
      <c r="Q159" s="17" t="str">
        <f>IF(SUM('Control Sample Data'!E$3:E$98)&gt;10,IF(AND(ISNUMBER('Control Sample Data'!E158),'Control Sample Data'!E158&lt;$B$1,'Control Sample Data'!E158&gt;0),'Control Sample Data'!E158,$B$1),"")</f>
        <v/>
      </c>
      <c r="R159" s="17" t="str">
        <f>IF(SUM('Control Sample Data'!F$3:F$98)&gt;10,IF(AND(ISNUMBER('Control Sample Data'!F158),'Control Sample Data'!F158&lt;$B$1,'Control Sample Data'!F158&gt;0),'Control Sample Data'!F158,$B$1),"")</f>
        <v/>
      </c>
      <c r="S159" s="17" t="str">
        <f>IF(SUM('Control Sample Data'!G$3:G$98)&gt;10,IF(AND(ISNUMBER('Control Sample Data'!G158),'Control Sample Data'!G158&lt;$B$1,'Control Sample Data'!G158&gt;0),'Control Sample Data'!G158,$B$1),"")</f>
        <v/>
      </c>
      <c r="T159" s="17" t="str">
        <f>IF(SUM('Control Sample Data'!H$3:H$98)&gt;10,IF(AND(ISNUMBER('Control Sample Data'!H158),'Control Sample Data'!H158&lt;$B$1,'Control Sample Data'!H158&gt;0),'Control Sample Data'!H158,$B$1),"")</f>
        <v/>
      </c>
      <c r="U159" s="17" t="str">
        <f>IF(SUM('Control Sample Data'!I$3:I$98)&gt;10,IF(AND(ISNUMBER('Control Sample Data'!I158),'Control Sample Data'!I158&lt;$B$1,'Control Sample Data'!I158&gt;0),'Control Sample Data'!I158,$B$1),"")</f>
        <v/>
      </c>
      <c r="V159" s="17" t="str">
        <f>IF(SUM('Control Sample Data'!J$3:J$98)&gt;10,IF(AND(ISNUMBER('Control Sample Data'!J158),'Control Sample Data'!J158&lt;$B$1,'Control Sample Data'!J158&gt;0),'Control Sample Data'!J158,$B$1),"")</f>
        <v/>
      </c>
      <c r="W159" s="17" t="str">
        <f>IF(SUM('Control Sample Data'!K$3:K$98)&gt;10,IF(AND(ISNUMBER('Control Sample Data'!K158),'Control Sample Data'!K158&lt;$B$1,'Control Sample Data'!K158&gt;0),'Control Sample Data'!K158,$B$1),"")</f>
        <v/>
      </c>
      <c r="X159" s="17" t="str">
        <f>IF(SUM('Control Sample Data'!L$3:L$98)&gt;10,IF(AND(ISNUMBER('Control Sample Data'!L158),'Control Sample Data'!L158&lt;$B$1,'Control Sample Data'!L158&gt;0),'Control Sample Data'!L158,$B$1),"")</f>
        <v/>
      </c>
      <c r="Y159" s="17"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8"/>
      <c r="B160" s="16" t="str">
        <f>IF('Gene Table'!D159="","",'Gene Table'!D159)</f>
        <v>NM_005236</v>
      </c>
      <c r="C160" s="16" t="s">
        <v>249</v>
      </c>
      <c r="D160" s="17" t="str">
        <f>IF(SUM('Test Sample Data'!D$3:D$98)&gt;10,IF(AND(ISNUMBER('Test Sample Data'!D159),'Test Sample Data'!D159&lt;$B$1,'Test Sample Data'!D159&gt;0),'Test Sample Data'!D159,$B$1),"")</f>
        <v/>
      </c>
      <c r="E160" s="17" t="str">
        <f>IF(SUM('Test Sample Data'!E$3:E$98)&gt;10,IF(AND(ISNUMBER('Test Sample Data'!E159),'Test Sample Data'!E159&lt;$B$1,'Test Sample Data'!E159&gt;0),'Test Sample Data'!E159,$B$1),"")</f>
        <v/>
      </c>
      <c r="F160" s="17" t="str">
        <f>IF(SUM('Test Sample Data'!F$3:F$98)&gt;10,IF(AND(ISNUMBER('Test Sample Data'!F159),'Test Sample Data'!F159&lt;$B$1,'Test Sample Data'!F159&gt;0),'Test Sample Data'!F159,$B$1),"")</f>
        <v/>
      </c>
      <c r="G160" s="17" t="str">
        <f>IF(SUM('Test Sample Data'!G$3:G$98)&gt;10,IF(AND(ISNUMBER('Test Sample Data'!G159),'Test Sample Data'!G159&lt;$B$1,'Test Sample Data'!G159&gt;0),'Test Sample Data'!G159,$B$1),"")</f>
        <v/>
      </c>
      <c r="H160" s="17" t="str">
        <f>IF(SUM('Test Sample Data'!H$3:H$98)&gt;10,IF(AND(ISNUMBER('Test Sample Data'!H159),'Test Sample Data'!H159&lt;$B$1,'Test Sample Data'!H159&gt;0),'Test Sample Data'!H159,$B$1),"")</f>
        <v/>
      </c>
      <c r="I160" s="17" t="str">
        <f>IF(SUM('Test Sample Data'!I$3:I$98)&gt;10,IF(AND(ISNUMBER('Test Sample Data'!I159),'Test Sample Data'!I159&lt;$B$1,'Test Sample Data'!I159&gt;0),'Test Sample Data'!I159,$B$1),"")</f>
        <v/>
      </c>
      <c r="J160" s="17" t="str">
        <f>IF(SUM('Test Sample Data'!J$3:J$98)&gt;10,IF(AND(ISNUMBER('Test Sample Data'!J159),'Test Sample Data'!J159&lt;$B$1,'Test Sample Data'!J159&gt;0),'Test Sample Data'!J159,$B$1),"")</f>
        <v/>
      </c>
      <c r="K160" s="17" t="str">
        <f>IF(SUM('Test Sample Data'!K$3:K$98)&gt;10,IF(AND(ISNUMBER('Test Sample Data'!K159),'Test Sample Data'!K159&lt;$B$1,'Test Sample Data'!K159&gt;0),'Test Sample Data'!K159,$B$1),"")</f>
        <v/>
      </c>
      <c r="L160" s="17" t="str">
        <f>IF(SUM('Test Sample Data'!L$3:L$98)&gt;10,IF(AND(ISNUMBER('Test Sample Data'!L159),'Test Sample Data'!L159&lt;$B$1,'Test Sample Data'!L159&gt;0),'Test Sample Data'!L159,$B$1),"")</f>
        <v/>
      </c>
      <c r="M160" s="17" t="str">
        <f>IF(SUM('Test Sample Data'!M$3:M$98)&gt;10,IF(AND(ISNUMBER('Test Sample Data'!M159),'Test Sample Data'!M159&lt;$B$1,'Test Sample Data'!M159&gt;0),'Test Sample Data'!M159,$B$1),"")</f>
        <v/>
      </c>
      <c r="N160" s="17" t="str">
        <f>'Gene Table'!D159</f>
        <v>NM_005236</v>
      </c>
      <c r="O160" s="16" t="s">
        <v>249</v>
      </c>
      <c r="P160" s="17" t="str">
        <f>IF(SUM('Control Sample Data'!D$3:D$98)&gt;10,IF(AND(ISNUMBER('Control Sample Data'!D159),'Control Sample Data'!D159&lt;$B$1,'Control Sample Data'!D159&gt;0),'Control Sample Data'!D159,$B$1),"")</f>
        <v/>
      </c>
      <c r="Q160" s="17" t="str">
        <f>IF(SUM('Control Sample Data'!E$3:E$98)&gt;10,IF(AND(ISNUMBER('Control Sample Data'!E159),'Control Sample Data'!E159&lt;$B$1,'Control Sample Data'!E159&gt;0),'Control Sample Data'!E159,$B$1),"")</f>
        <v/>
      </c>
      <c r="R160" s="17" t="str">
        <f>IF(SUM('Control Sample Data'!F$3:F$98)&gt;10,IF(AND(ISNUMBER('Control Sample Data'!F159),'Control Sample Data'!F159&lt;$B$1,'Control Sample Data'!F159&gt;0),'Control Sample Data'!F159,$B$1),"")</f>
        <v/>
      </c>
      <c r="S160" s="17" t="str">
        <f>IF(SUM('Control Sample Data'!G$3:G$98)&gt;10,IF(AND(ISNUMBER('Control Sample Data'!G159),'Control Sample Data'!G159&lt;$B$1,'Control Sample Data'!G159&gt;0),'Control Sample Data'!G159,$B$1),"")</f>
        <v/>
      </c>
      <c r="T160" s="17" t="str">
        <f>IF(SUM('Control Sample Data'!H$3:H$98)&gt;10,IF(AND(ISNUMBER('Control Sample Data'!H159),'Control Sample Data'!H159&lt;$B$1,'Control Sample Data'!H159&gt;0),'Control Sample Data'!H159,$B$1),"")</f>
        <v/>
      </c>
      <c r="U160" s="17" t="str">
        <f>IF(SUM('Control Sample Data'!I$3:I$98)&gt;10,IF(AND(ISNUMBER('Control Sample Data'!I159),'Control Sample Data'!I159&lt;$B$1,'Control Sample Data'!I159&gt;0),'Control Sample Data'!I159,$B$1),"")</f>
        <v/>
      </c>
      <c r="V160" s="17" t="str">
        <f>IF(SUM('Control Sample Data'!J$3:J$98)&gt;10,IF(AND(ISNUMBER('Control Sample Data'!J159),'Control Sample Data'!J159&lt;$B$1,'Control Sample Data'!J159&gt;0),'Control Sample Data'!J159,$B$1),"")</f>
        <v/>
      </c>
      <c r="W160" s="17" t="str">
        <f>IF(SUM('Control Sample Data'!K$3:K$98)&gt;10,IF(AND(ISNUMBER('Control Sample Data'!K159),'Control Sample Data'!K159&lt;$B$1,'Control Sample Data'!K159&gt;0),'Control Sample Data'!K159,$B$1),"")</f>
        <v/>
      </c>
      <c r="X160" s="17" t="str">
        <f>IF(SUM('Control Sample Data'!L$3:L$98)&gt;10,IF(AND(ISNUMBER('Control Sample Data'!L159),'Control Sample Data'!L159&lt;$B$1,'Control Sample Data'!L159&gt;0),'Control Sample Data'!L159,$B$1),"")</f>
        <v/>
      </c>
      <c r="Y160" s="17"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8"/>
      <c r="B161" s="16" t="str">
        <f>IF('Gene Table'!D160="","",'Gene Table'!D160)</f>
        <v>NM_005233</v>
      </c>
      <c r="C161" s="16" t="s">
        <v>253</v>
      </c>
      <c r="D161" s="17" t="str">
        <f>IF(SUM('Test Sample Data'!D$3:D$98)&gt;10,IF(AND(ISNUMBER('Test Sample Data'!D160),'Test Sample Data'!D160&lt;$B$1,'Test Sample Data'!D160&gt;0),'Test Sample Data'!D160,$B$1),"")</f>
        <v/>
      </c>
      <c r="E161" s="17" t="str">
        <f>IF(SUM('Test Sample Data'!E$3:E$98)&gt;10,IF(AND(ISNUMBER('Test Sample Data'!E160),'Test Sample Data'!E160&lt;$B$1,'Test Sample Data'!E160&gt;0),'Test Sample Data'!E160,$B$1),"")</f>
        <v/>
      </c>
      <c r="F161" s="17" t="str">
        <f>IF(SUM('Test Sample Data'!F$3:F$98)&gt;10,IF(AND(ISNUMBER('Test Sample Data'!F160),'Test Sample Data'!F160&lt;$B$1,'Test Sample Data'!F160&gt;0),'Test Sample Data'!F160,$B$1),"")</f>
        <v/>
      </c>
      <c r="G161" s="17" t="str">
        <f>IF(SUM('Test Sample Data'!G$3:G$98)&gt;10,IF(AND(ISNUMBER('Test Sample Data'!G160),'Test Sample Data'!G160&lt;$B$1,'Test Sample Data'!G160&gt;0),'Test Sample Data'!G160,$B$1),"")</f>
        <v/>
      </c>
      <c r="H161" s="17" t="str">
        <f>IF(SUM('Test Sample Data'!H$3:H$98)&gt;10,IF(AND(ISNUMBER('Test Sample Data'!H160),'Test Sample Data'!H160&lt;$B$1,'Test Sample Data'!H160&gt;0),'Test Sample Data'!H160,$B$1),"")</f>
        <v/>
      </c>
      <c r="I161" s="17" t="str">
        <f>IF(SUM('Test Sample Data'!I$3:I$98)&gt;10,IF(AND(ISNUMBER('Test Sample Data'!I160),'Test Sample Data'!I160&lt;$B$1,'Test Sample Data'!I160&gt;0),'Test Sample Data'!I160,$B$1),"")</f>
        <v/>
      </c>
      <c r="J161" s="17" t="str">
        <f>IF(SUM('Test Sample Data'!J$3:J$98)&gt;10,IF(AND(ISNUMBER('Test Sample Data'!J160),'Test Sample Data'!J160&lt;$B$1,'Test Sample Data'!J160&gt;0),'Test Sample Data'!J160,$B$1),"")</f>
        <v/>
      </c>
      <c r="K161" s="17" t="str">
        <f>IF(SUM('Test Sample Data'!K$3:K$98)&gt;10,IF(AND(ISNUMBER('Test Sample Data'!K160),'Test Sample Data'!K160&lt;$B$1,'Test Sample Data'!K160&gt;0),'Test Sample Data'!K160,$B$1),"")</f>
        <v/>
      </c>
      <c r="L161" s="17" t="str">
        <f>IF(SUM('Test Sample Data'!L$3:L$98)&gt;10,IF(AND(ISNUMBER('Test Sample Data'!L160),'Test Sample Data'!L160&lt;$B$1,'Test Sample Data'!L160&gt;0),'Test Sample Data'!L160,$B$1),"")</f>
        <v/>
      </c>
      <c r="M161" s="17" t="str">
        <f>IF(SUM('Test Sample Data'!M$3:M$98)&gt;10,IF(AND(ISNUMBER('Test Sample Data'!M160),'Test Sample Data'!M160&lt;$B$1,'Test Sample Data'!M160&gt;0),'Test Sample Data'!M160,$B$1),"")</f>
        <v/>
      </c>
      <c r="N161" s="17" t="str">
        <f>'Gene Table'!D160</f>
        <v>NM_005233</v>
      </c>
      <c r="O161" s="16" t="s">
        <v>253</v>
      </c>
      <c r="P161" s="17" t="str">
        <f>IF(SUM('Control Sample Data'!D$3:D$98)&gt;10,IF(AND(ISNUMBER('Control Sample Data'!D160),'Control Sample Data'!D160&lt;$B$1,'Control Sample Data'!D160&gt;0),'Control Sample Data'!D160,$B$1),"")</f>
        <v/>
      </c>
      <c r="Q161" s="17" t="str">
        <f>IF(SUM('Control Sample Data'!E$3:E$98)&gt;10,IF(AND(ISNUMBER('Control Sample Data'!E160),'Control Sample Data'!E160&lt;$B$1,'Control Sample Data'!E160&gt;0),'Control Sample Data'!E160,$B$1),"")</f>
        <v/>
      </c>
      <c r="R161" s="17" t="str">
        <f>IF(SUM('Control Sample Data'!F$3:F$98)&gt;10,IF(AND(ISNUMBER('Control Sample Data'!F160),'Control Sample Data'!F160&lt;$B$1,'Control Sample Data'!F160&gt;0),'Control Sample Data'!F160,$B$1),"")</f>
        <v/>
      </c>
      <c r="S161" s="17" t="str">
        <f>IF(SUM('Control Sample Data'!G$3:G$98)&gt;10,IF(AND(ISNUMBER('Control Sample Data'!G160),'Control Sample Data'!G160&lt;$B$1,'Control Sample Data'!G160&gt;0),'Control Sample Data'!G160,$B$1),"")</f>
        <v/>
      </c>
      <c r="T161" s="17" t="str">
        <f>IF(SUM('Control Sample Data'!H$3:H$98)&gt;10,IF(AND(ISNUMBER('Control Sample Data'!H160),'Control Sample Data'!H160&lt;$B$1,'Control Sample Data'!H160&gt;0),'Control Sample Data'!H160,$B$1),"")</f>
        <v/>
      </c>
      <c r="U161" s="17" t="str">
        <f>IF(SUM('Control Sample Data'!I$3:I$98)&gt;10,IF(AND(ISNUMBER('Control Sample Data'!I160),'Control Sample Data'!I160&lt;$B$1,'Control Sample Data'!I160&gt;0),'Control Sample Data'!I160,$B$1),"")</f>
        <v/>
      </c>
      <c r="V161" s="17" t="str">
        <f>IF(SUM('Control Sample Data'!J$3:J$98)&gt;10,IF(AND(ISNUMBER('Control Sample Data'!J160),'Control Sample Data'!J160&lt;$B$1,'Control Sample Data'!J160&gt;0),'Control Sample Data'!J160,$B$1),"")</f>
        <v/>
      </c>
      <c r="W161" s="17" t="str">
        <f>IF(SUM('Control Sample Data'!K$3:K$98)&gt;10,IF(AND(ISNUMBER('Control Sample Data'!K160),'Control Sample Data'!K160&lt;$B$1,'Control Sample Data'!K160&gt;0),'Control Sample Data'!K160,$B$1),"")</f>
        <v/>
      </c>
      <c r="X161" s="17" t="str">
        <f>IF(SUM('Control Sample Data'!L$3:L$98)&gt;10,IF(AND(ISNUMBER('Control Sample Data'!L160),'Control Sample Data'!L160&lt;$B$1,'Control Sample Data'!L160&gt;0),'Control Sample Data'!L160,$B$1),"")</f>
        <v/>
      </c>
      <c r="Y161" s="17"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8"/>
      <c r="B162" s="16" t="str">
        <f>IF('Gene Table'!D161="","",'Gene Table'!D161)</f>
        <v>NM_001963</v>
      </c>
      <c r="C162" s="16" t="s">
        <v>257</v>
      </c>
      <c r="D162" s="17" t="str">
        <f>IF(SUM('Test Sample Data'!D$3:D$98)&gt;10,IF(AND(ISNUMBER('Test Sample Data'!D161),'Test Sample Data'!D161&lt;$B$1,'Test Sample Data'!D161&gt;0),'Test Sample Data'!D161,$B$1),"")</f>
        <v/>
      </c>
      <c r="E162" s="17" t="str">
        <f>IF(SUM('Test Sample Data'!E$3:E$98)&gt;10,IF(AND(ISNUMBER('Test Sample Data'!E161),'Test Sample Data'!E161&lt;$B$1,'Test Sample Data'!E161&gt;0),'Test Sample Data'!E161,$B$1),"")</f>
        <v/>
      </c>
      <c r="F162" s="17" t="str">
        <f>IF(SUM('Test Sample Data'!F$3:F$98)&gt;10,IF(AND(ISNUMBER('Test Sample Data'!F161),'Test Sample Data'!F161&lt;$B$1,'Test Sample Data'!F161&gt;0),'Test Sample Data'!F161,$B$1),"")</f>
        <v/>
      </c>
      <c r="G162" s="17" t="str">
        <f>IF(SUM('Test Sample Data'!G$3:G$98)&gt;10,IF(AND(ISNUMBER('Test Sample Data'!G161),'Test Sample Data'!G161&lt;$B$1,'Test Sample Data'!G161&gt;0),'Test Sample Data'!G161,$B$1),"")</f>
        <v/>
      </c>
      <c r="H162" s="17" t="str">
        <f>IF(SUM('Test Sample Data'!H$3:H$98)&gt;10,IF(AND(ISNUMBER('Test Sample Data'!H161),'Test Sample Data'!H161&lt;$B$1,'Test Sample Data'!H161&gt;0),'Test Sample Data'!H161,$B$1),"")</f>
        <v/>
      </c>
      <c r="I162" s="17" t="str">
        <f>IF(SUM('Test Sample Data'!I$3:I$98)&gt;10,IF(AND(ISNUMBER('Test Sample Data'!I161),'Test Sample Data'!I161&lt;$B$1,'Test Sample Data'!I161&gt;0),'Test Sample Data'!I161,$B$1),"")</f>
        <v/>
      </c>
      <c r="J162" s="17" t="str">
        <f>IF(SUM('Test Sample Data'!J$3:J$98)&gt;10,IF(AND(ISNUMBER('Test Sample Data'!J161),'Test Sample Data'!J161&lt;$B$1,'Test Sample Data'!J161&gt;0),'Test Sample Data'!J161,$B$1),"")</f>
        <v/>
      </c>
      <c r="K162" s="17" t="str">
        <f>IF(SUM('Test Sample Data'!K$3:K$98)&gt;10,IF(AND(ISNUMBER('Test Sample Data'!K161),'Test Sample Data'!K161&lt;$B$1,'Test Sample Data'!K161&gt;0),'Test Sample Data'!K161,$B$1),"")</f>
        <v/>
      </c>
      <c r="L162" s="17" t="str">
        <f>IF(SUM('Test Sample Data'!L$3:L$98)&gt;10,IF(AND(ISNUMBER('Test Sample Data'!L161),'Test Sample Data'!L161&lt;$B$1,'Test Sample Data'!L161&gt;0),'Test Sample Data'!L161,$B$1),"")</f>
        <v/>
      </c>
      <c r="M162" s="17" t="str">
        <f>IF(SUM('Test Sample Data'!M$3:M$98)&gt;10,IF(AND(ISNUMBER('Test Sample Data'!M161),'Test Sample Data'!M161&lt;$B$1,'Test Sample Data'!M161&gt;0),'Test Sample Data'!M161,$B$1),"")</f>
        <v/>
      </c>
      <c r="N162" s="17" t="str">
        <f>'Gene Table'!D161</f>
        <v>NM_001963</v>
      </c>
      <c r="O162" s="16" t="s">
        <v>257</v>
      </c>
      <c r="P162" s="17" t="str">
        <f>IF(SUM('Control Sample Data'!D$3:D$98)&gt;10,IF(AND(ISNUMBER('Control Sample Data'!D161),'Control Sample Data'!D161&lt;$B$1,'Control Sample Data'!D161&gt;0),'Control Sample Data'!D161,$B$1),"")</f>
        <v/>
      </c>
      <c r="Q162" s="17" t="str">
        <f>IF(SUM('Control Sample Data'!E$3:E$98)&gt;10,IF(AND(ISNUMBER('Control Sample Data'!E161),'Control Sample Data'!E161&lt;$B$1,'Control Sample Data'!E161&gt;0),'Control Sample Data'!E161,$B$1),"")</f>
        <v/>
      </c>
      <c r="R162" s="17" t="str">
        <f>IF(SUM('Control Sample Data'!F$3:F$98)&gt;10,IF(AND(ISNUMBER('Control Sample Data'!F161),'Control Sample Data'!F161&lt;$B$1,'Control Sample Data'!F161&gt;0),'Control Sample Data'!F161,$B$1),"")</f>
        <v/>
      </c>
      <c r="S162" s="17" t="str">
        <f>IF(SUM('Control Sample Data'!G$3:G$98)&gt;10,IF(AND(ISNUMBER('Control Sample Data'!G161),'Control Sample Data'!G161&lt;$B$1,'Control Sample Data'!G161&gt;0),'Control Sample Data'!G161,$B$1),"")</f>
        <v/>
      </c>
      <c r="T162" s="17" t="str">
        <f>IF(SUM('Control Sample Data'!H$3:H$98)&gt;10,IF(AND(ISNUMBER('Control Sample Data'!H161),'Control Sample Data'!H161&lt;$B$1,'Control Sample Data'!H161&gt;0),'Control Sample Data'!H161,$B$1),"")</f>
        <v/>
      </c>
      <c r="U162" s="17" t="str">
        <f>IF(SUM('Control Sample Data'!I$3:I$98)&gt;10,IF(AND(ISNUMBER('Control Sample Data'!I161),'Control Sample Data'!I161&lt;$B$1,'Control Sample Data'!I161&gt;0),'Control Sample Data'!I161,$B$1),"")</f>
        <v/>
      </c>
      <c r="V162" s="17" t="str">
        <f>IF(SUM('Control Sample Data'!J$3:J$98)&gt;10,IF(AND(ISNUMBER('Control Sample Data'!J161),'Control Sample Data'!J161&lt;$B$1,'Control Sample Data'!J161&gt;0),'Control Sample Data'!J161,$B$1),"")</f>
        <v/>
      </c>
      <c r="W162" s="17" t="str">
        <f>IF(SUM('Control Sample Data'!K$3:K$98)&gt;10,IF(AND(ISNUMBER('Control Sample Data'!K161),'Control Sample Data'!K161&lt;$B$1,'Control Sample Data'!K161&gt;0),'Control Sample Data'!K161,$B$1),"")</f>
        <v/>
      </c>
      <c r="X162" s="17" t="str">
        <f>IF(SUM('Control Sample Data'!L$3:L$98)&gt;10,IF(AND(ISNUMBER('Control Sample Data'!L161),'Control Sample Data'!L161&lt;$B$1,'Control Sample Data'!L161&gt;0),'Control Sample Data'!L161,$B$1),"")</f>
        <v/>
      </c>
      <c r="Y162" s="17"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8"/>
      <c r="B163" s="16" t="str">
        <f>IF('Gene Table'!D162="","",'Gene Table'!D162)</f>
        <v>NM_000110</v>
      </c>
      <c r="C163" s="16" t="s">
        <v>261</v>
      </c>
      <c r="D163" s="17" t="str">
        <f>IF(SUM('Test Sample Data'!D$3:D$98)&gt;10,IF(AND(ISNUMBER('Test Sample Data'!D162),'Test Sample Data'!D162&lt;$B$1,'Test Sample Data'!D162&gt;0),'Test Sample Data'!D162,$B$1),"")</f>
        <v/>
      </c>
      <c r="E163" s="17" t="str">
        <f>IF(SUM('Test Sample Data'!E$3:E$98)&gt;10,IF(AND(ISNUMBER('Test Sample Data'!E162),'Test Sample Data'!E162&lt;$B$1,'Test Sample Data'!E162&gt;0),'Test Sample Data'!E162,$B$1),"")</f>
        <v/>
      </c>
      <c r="F163" s="17" t="str">
        <f>IF(SUM('Test Sample Data'!F$3:F$98)&gt;10,IF(AND(ISNUMBER('Test Sample Data'!F162),'Test Sample Data'!F162&lt;$B$1,'Test Sample Data'!F162&gt;0),'Test Sample Data'!F162,$B$1),"")</f>
        <v/>
      </c>
      <c r="G163" s="17" t="str">
        <f>IF(SUM('Test Sample Data'!G$3:G$98)&gt;10,IF(AND(ISNUMBER('Test Sample Data'!G162),'Test Sample Data'!G162&lt;$B$1,'Test Sample Data'!G162&gt;0),'Test Sample Data'!G162,$B$1),"")</f>
        <v/>
      </c>
      <c r="H163" s="17" t="str">
        <f>IF(SUM('Test Sample Data'!H$3:H$98)&gt;10,IF(AND(ISNUMBER('Test Sample Data'!H162),'Test Sample Data'!H162&lt;$B$1,'Test Sample Data'!H162&gt;0),'Test Sample Data'!H162,$B$1),"")</f>
        <v/>
      </c>
      <c r="I163" s="17" t="str">
        <f>IF(SUM('Test Sample Data'!I$3:I$98)&gt;10,IF(AND(ISNUMBER('Test Sample Data'!I162),'Test Sample Data'!I162&lt;$B$1,'Test Sample Data'!I162&gt;0),'Test Sample Data'!I162,$B$1),"")</f>
        <v/>
      </c>
      <c r="J163" s="17" t="str">
        <f>IF(SUM('Test Sample Data'!J$3:J$98)&gt;10,IF(AND(ISNUMBER('Test Sample Data'!J162),'Test Sample Data'!J162&lt;$B$1,'Test Sample Data'!J162&gt;0),'Test Sample Data'!J162,$B$1),"")</f>
        <v/>
      </c>
      <c r="K163" s="17" t="str">
        <f>IF(SUM('Test Sample Data'!K$3:K$98)&gt;10,IF(AND(ISNUMBER('Test Sample Data'!K162),'Test Sample Data'!K162&lt;$B$1,'Test Sample Data'!K162&gt;0),'Test Sample Data'!K162,$B$1),"")</f>
        <v/>
      </c>
      <c r="L163" s="17" t="str">
        <f>IF(SUM('Test Sample Data'!L$3:L$98)&gt;10,IF(AND(ISNUMBER('Test Sample Data'!L162),'Test Sample Data'!L162&lt;$B$1,'Test Sample Data'!L162&gt;0),'Test Sample Data'!L162,$B$1),"")</f>
        <v/>
      </c>
      <c r="M163" s="17" t="str">
        <f>IF(SUM('Test Sample Data'!M$3:M$98)&gt;10,IF(AND(ISNUMBER('Test Sample Data'!M162),'Test Sample Data'!M162&lt;$B$1,'Test Sample Data'!M162&gt;0),'Test Sample Data'!M162,$B$1),"")</f>
        <v/>
      </c>
      <c r="N163" s="17" t="str">
        <f>'Gene Table'!D162</f>
        <v>NM_000110</v>
      </c>
      <c r="O163" s="16" t="s">
        <v>261</v>
      </c>
      <c r="P163" s="17" t="str">
        <f>IF(SUM('Control Sample Data'!D$3:D$98)&gt;10,IF(AND(ISNUMBER('Control Sample Data'!D162),'Control Sample Data'!D162&lt;$B$1,'Control Sample Data'!D162&gt;0),'Control Sample Data'!D162,$B$1),"")</f>
        <v/>
      </c>
      <c r="Q163" s="17" t="str">
        <f>IF(SUM('Control Sample Data'!E$3:E$98)&gt;10,IF(AND(ISNUMBER('Control Sample Data'!E162),'Control Sample Data'!E162&lt;$B$1,'Control Sample Data'!E162&gt;0),'Control Sample Data'!E162,$B$1),"")</f>
        <v/>
      </c>
      <c r="R163" s="17" t="str">
        <f>IF(SUM('Control Sample Data'!F$3:F$98)&gt;10,IF(AND(ISNUMBER('Control Sample Data'!F162),'Control Sample Data'!F162&lt;$B$1,'Control Sample Data'!F162&gt;0),'Control Sample Data'!F162,$B$1),"")</f>
        <v/>
      </c>
      <c r="S163" s="17" t="str">
        <f>IF(SUM('Control Sample Data'!G$3:G$98)&gt;10,IF(AND(ISNUMBER('Control Sample Data'!G162),'Control Sample Data'!G162&lt;$B$1,'Control Sample Data'!G162&gt;0),'Control Sample Data'!G162,$B$1),"")</f>
        <v/>
      </c>
      <c r="T163" s="17" t="str">
        <f>IF(SUM('Control Sample Data'!H$3:H$98)&gt;10,IF(AND(ISNUMBER('Control Sample Data'!H162),'Control Sample Data'!H162&lt;$B$1,'Control Sample Data'!H162&gt;0),'Control Sample Data'!H162,$B$1),"")</f>
        <v/>
      </c>
      <c r="U163" s="17" t="str">
        <f>IF(SUM('Control Sample Data'!I$3:I$98)&gt;10,IF(AND(ISNUMBER('Control Sample Data'!I162),'Control Sample Data'!I162&lt;$B$1,'Control Sample Data'!I162&gt;0),'Control Sample Data'!I162,$B$1),"")</f>
        <v/>
      </c>
      <c r="V163" s="17" t="str">
        <f>IF(SUM('Control Sample Data'!J$3:J$98)&gt;10,IF(AND(ISNUMBER('Control Sample Data'!J162),'Control Sample Data'!J162&lt;$B$1,'Control Sample Data'!J162&gt;0),'Control Sample Data'!J162,$B$1),"")</f>
        <v/>
      </c>
      <c r="W163" s="17" t="str">
        <f>IF(SUM('Control Sample Data'!K$3:K$98)&gt;10,IF(AND(ISNUMBER('Control Sample Data'!K162),'Control Sample Data'!K162&lt;$B$1,'Control Sample Data'!K162&gt;0),'Control Sample Data'!K162,$B$1),"")</f>
        <v/>
      </c>
      <c r="X163" s="17" t="str">
        <f>IF(SUM('Control Sample Data'!L$3:L$98)&gt;10,IF(AND(ISNUMBER('Control Sample Data'!L162),'Control Sample Data'!L162&lt;$B$1,'Control Sample Data'!L162&gt;0),'Control Sample Data'!L162,$B$1),"")</f>
        <v/>
      </c>
      <c r="Y163" s="17"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8"/>
      <c r="B164" s="16" t="str">
        <f>IF('Gene Table'!D163="","",'Gene Table'!D163)</f>
        <v>NM_001039350</v>
      </c>
      <c r="C164" s="16" t="s">
        <v>265</v>
      </c>
      <c r="D164" s="17" t="str">
        <f>IF(SUM('Test Sample Data'!D$3:D$98)&gt;10,IF(AND(ISNUMBER('Test Sample Data'!D163),'Test Sample Data'!D163&lt;$B$1,'Test Sample Data'!D163&gt;0),'Test Sample Data'!D163,$B$1),"")</f>
        <v/>
      </c>
      <c r="E164" s="17" t="str">
        <f>IF(SUM('Test Sample Data'!E$3:E$98)&gt;10,IF(AND(ISNUMBER('Test Sample Data'!E163),'Test Sample Data'!E163&lt;$B$1,'Test Sample Data'!E163&gt;0),'Test Sample Data'!E163,$B$1),"")</f>
        <v/>
      </c>
      <c r="F164" s="17" t="str">
        <f>IF(SUM('Test Sample Data'!F$3:F$98)&gt;10,IF(AND(ISNUMBER('Test Sample Data'!F163),'Test Sample Data'!F163&lt;$B$1,'Test Sample Data'!F163&gt;0),'Test Sample Data'!F163,$B$1),"")</f>
        <v/>
      </c>
      <c r="G164" s="17" t="str">
        <f>IF(SUM('Test Sample Data'!G$3:G$98)&gt;10,IF(AND(ISNUMBER('Test Sample Data'!G163),'Test Sample Data'!G163&lt;$B$1,'Test Sample Data'!G163&gt;0),'Test Sample Data'!G163,$B$1),"")</f>
        <v/>
      </c>
      <c r="H164" s="17" t="str">
        <f>IF(SUM('Test Sample Data'!H$3:H$98)&gt;10,IF(AND(ISNUMBER('Test Sample Data'!H163),'Test Sample Data'!H163&lt;$B$1,'Test Sample Data'!H163&gt;0),'Test Sample Data'!H163,$B$1),"")</f>
        <v/>
      </c>
      <c r="I164" s="17" t="str">
        <f>IF(SUM('Test Sample Data'!I$3:I$98)&gt;10,IF(AND(ISNUMBER('Test Sample Data'!I163),'Test Sample Data'!I163&lt;$B$1,'Test Sample Data'!I163&gt;0),'Test Sample Data'!I163,$B$1),"")</f>
        <v/>
      </c>
      <c r="J164" s="17" t="str">
        <f>IF(SUM('Test Sample Data'!J$3:J$98)&gt;10,IF(AND(ISNUMBER('Test Sample Data'!J163),'Test Sample Data'!J163&lt;$B$1,'Test Sample Data'!J163&gt;0),'Test Sample Data'!J163,$B$1),"")</f>
        <v/>
      </c>
      <c r="K164" s="17" t="str">
        <f>IF(SUM('Test Sample Data'!K$3:K$98)&gt;10,IF(AND(ISNUMBER('Test Sample Data'!K163),'Test Sample Data'!K163&lt;$B$1,'Test Sample Data'!K163&gt;0),'Test Sample Data'!K163,$B$1),"")</f>
        <v/>
      </c>
      <c r="L164" s="17" t="str">
        <f>IF(SUM('Test Sample Data'!L$3:L$98)&gt;10,IF(AND(ISNUMBER('Test Sample Data'!L163),'Test Sample Data'!L163&lt;$B$1,'Test Sample Data'!L163&gt;0),'Test Sample Data'!L163,$B$1),"")</f>
        <v/>
      </c>
      <c r="M164" s="17" t="str">
        <f>IF(SUM('Test Sample Data'!M$3:M$98)&gt;10,IF(AND(ISNUMBER('Test Sample Data'!M163),'Test Sample Data'!M163&lt;$B$1,'Test Sample Data'!M163&gt;0),'Test Sample Data'!M163,$B$1),"")</f>
        <v/>
      </c>
      <c r="N164" s="17" t="str">
        <f>'Gene Table'!D163</f>
        <v>NM_001039350</v>
      </c>
      <c r="O164" s="16" t="s">
        <v>265</v>
      </c>
      <c r="P164" s="17" t="str">
        <f>IF(SUM('Control Sample Data'!D$3:D$98)&gt;10,IF(AND(ISNUMBER('Control Sample Data'!D163),'Control Sample Data'!D163&lt;$B$1,'Control Sample Data'!D163&gt;0),'Control Sample Data'!D163,$B$1),"")</f>
        <v/>
      </c>
      <c r="Q164" s="17" t="str">
        <f>IF(SUM('Control Sample Data'!E$3:E$98)&gt;10,IF(AND(ISNUMBER('Control Sample Data'!E163),'Control Sample Data'!E163&lt;$B$1,'Control Sample Data'!E163&gt;0),'Control Sample Data'!E163,$B$1),"")</f>
        <v/>
      </c>
      <c r="R164" s="17" t="str">
        <f>IF(SUM('Control Sample Data'!F$3:F$98)&gt;10,IF(AND(ISNUMBER('Control Sample Data'!F163),'Control Sample Data'!F163&lt;$B$1,'Control Sample Data'!F163&gt;0),'Control Sample Data'!F163,$B$1),"")</f>
        <v/>
      </c>
      <c r="S164" s="17" t="str">
        <f>IF(SUM('Control Sample Data'!G$3:G$98)&gt;10,IF(AND(ISNUMBER('Control Sample Data'!G163),'Control Sample Data'!G163&lt;$B$1,'Control Sample Data'!G163&gt;0),'Control Sample Data'!G163,$B$1),"")</f>
        <v/>
      </c>
      <c r="T164" s="17" t="str">
        <f>IF(SUM('Control Sample Data'!H$3:H$98)&gt;10,IF(AND(ISNUMBER('Control Sample Data'!H163),'Control Sample Data'!H163&lt;$B$1,'Control Sample Data'!H163&gt;0),'Control Sample Data'!H163,$B$1),"")</f>
        <v/>
      </c>
      <c r="U164" s="17" t="str">
        <f>IF(SUM('Control Sample Data'!I$3:I$98)&gt;10,IF(AND(ISNUMBER('Control Sample Data'!I163),'Control Sample Data'!I163&lt;$B$1,'Control Sample Data'!I163&gt;0),'Control Sample Data'!I163,$B$1),"")</f>
        <v/>
      </c>
      <c r="V164" s="17" t="str">
        <f>IF(SUM('Control Sample Data'!J$3:J$98)&gt;10,IF(AND(ISNUMBER('Control Sample Data'!J163),'Control Sample Data'!J163&lt;$B$1,'Control Sample Data'!J163&gt;0),'Control Sample Data'!J163,$B$1),"")</f>
        <v/>
      </c>
      <c r="W164" s="17" t="str">
        <f>IF(SUM('Control Sample Data'!K$3:K$98)&gt;10,IF(AND(ISNUMBER('Control Sample Data'!K163),'Control Sample Data'!K163&lt;$B$1,'Control Sample Data'!K163&gt;0),'Control Sample Data'!K163,$B$1),"")</f>
        <v/>
      </c>
      <c r="X164" s="17" t="str">
        <f>IF(SUM('Control Sample Data'!L$3:L$98)&gt;10,IF(AND(ISNUMBER('Control Sample Data'!L163),'Control Sample Data'!L163&lt;$B$1,'Control Sample Data'!L163&gt;0),'Control Sample Data'!L163,$B$1),"")</f>
        <v/>
      </c>
      <c r="Y164" s="17"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195">AVERAGE(AT164:BC164)</f>
        <v>#DIV/0!</v>
      </c>
      <c r="BO164" s="38" t="e">
        <f aca="true" t="shared" si="171" ref="BO164:BO195">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8"/>
      <c r="B165" s="16" t="str">
        <f>IF('Gene Table'!D164="","",'Gene Table'!D164)</f>
        <v>NM_000102</v>
      </c>
      <c r="C165" s="16" t="s">
        <v>269</v>
      </c>
      <c r="D165" s="17" t="str">
        <f>IF(SUM('Test Sample Data'!D$3:D$98)&gt;10,IF(AND(ISNUMBER('Test Sample Data'!D164),'Test Sample Data'!D164&lt;$B$1,'Test Sample Data'!D164&gt;0),'Test Sample Data'!D164,$B$1),"")</f>
        <v/>
      </c>
      <c r="E165" s="17" t="str">
        <f>IF(SUM('Test Sample Data'!E$3:E$98)&gt;10,IF(AND(ISNUMBER('Test Sample Data'!E164),'Test Sample Data'!E164&lt;$B$1,'Test Sample Data'!E164&gt;0),'Test Sample Data'!E164,$B$1),"")</f>
        <v/>
      </c>
      <c r="F165" s="17" t="str">
        <f>IF(SUM('Test Sample Data'!F$3:F$98)&gt;10,IF(AND(ISNUMBER('Test Sample Data'!F164),'Test Sample Data'!F164&lt;$B$1,'Test Sample Data'!F164&gt;0),'Test Sample Data'!F164,$B$1),"")</f>
        <v/>
      </c>
      <c r="G165" s="17" t="str">
        <f>IF(SUM('Test Sample Data'!G$3:G$98)&gt;10,IF(AND(ISNUMBER('Test Sample Data'!G164),'Test Sample Data'!G164&lt;$B$1,'Test Sample Data'!G164&gt;0),'Test Sample Data'!G164,$B$1),"")</f>
        <v/>
      </c>
      <c r="H165" s="17" t="str">
        <f>IF(SUM('Test Sample Data'!H$3:H$98)&gt;10,IF(AND(ISNUMBER('Test Sample Data'!H164),'Test Sample Data'!H164&lt;$B$1,'Test Sample Data'!H164&gt;0),'Test Sample Data'!H164,$B$1),"")</f>
        <v/>
      </c>
      <c r="I165" s="17" t="str">
        <f>IF(SUM('Test Sample Data'!I$3:I$98)&gt;10,IF(AND(ISNUMBER('Test Sample Data'!I164),'Test Sample Data'!I164&lt;$B$1,'Test Sample Data'!I164&gt;0),'Test Sample Data'!I164,$B$1),"")</f>
        <v/>
      </c>
      <c r="J165" s="17" t="str">
        <f>IF(SUM('Test Sample Data'!J$3:J$98)&gt;10,IF(AND(ISNUMBER('Test Sample Data'!J164),'Test Sample Data'!J164&lt;$B$1,'Test Sample Data'!J164&gt;0),'Test Sample Data'!J164,$B$1),"")</f>
        <v/>
      </c>
      <c r="K165" s="17" t="str">
        <f>IF(SUM('Test Sample Data'!K$3:K$98)&gt;10,IF(AND(ISNUMBER('Test Sample Data'!K164),'Test Sample Data'!K164&lt;$B$1,'Test Sample Data'!K164&gt;0),'Test Sample Data'!K164,$B$1),"")</f>
        <v/>
      </c>
      <c r="L165" s="17" t="str">
        <f>IF(SUM('Test Sample Data'!L$3:L$98)&gt;10,IF(AND(ISNUMBER('Test Sample Data'!L164),'Test Sample Data'!L164&lt;$B$1,'Test Sample Data'!L164&gt;0),'Test Sample Data'!L164,$B$1),"")</f>
        <v/>
      </c>
      <c r="M165" s="17" t="str">
        <f>IF(SUM('Test Sample Data'!M$3:M$98)&gt;10,IF(AND(ISNUMBER('Test Sample Data'!M164),'Test Sample Data'!M164&lt;$B$1,'Test Sample Data'!M164&gt;0),'Test Sample Data'!M164,$B$1),"")</f>
        <v/>
      </c>
      <c r="N165" s="17" t="str">
        <f>'Gene Table'!D164</f>
        <v>NM_000102</v>
      </c>
      <c r="O165" s="16" t="s">
        <v>269</v>
      </c>
      <c r="P165" s="17" t="str">
        <f>IF(SUM('Control Sample Data'!D$3:D$98)&gt;10,IF(AND(ISNUMBER('Control Sample Data'!D164),'Control Sample Data'!D164&lt;$B$1,'Control Sample Data'!D164&gt;0),'Control Sample Data'!D164,$B$1),"")</f>
        <v/>
      </c>
      <c r="Q165" s="17" t="str">
        <f>IF(SUM('Control Sample Data'!E$3:E$98)&gt;10,IF(AND(ISNUMBER('Control Sample Data'!E164),'Control Sample Data'!E164&lt;$B$1,'Control Sample Data'!E164&gt;0),'Control Sample Data'!E164,$B$1),"")</f>
        <v/>
      </c>
      <c r="R165" s="17" t="str">
        <f>IF(SUM('Control Sample Data'!F$3:F$98)&gt;10,IF(AND(ISNUMBER('Control Sample Data'!F164),'Control Sample Data'!F164&lt;$B$1,'Control Sample Data'!F164&gt;0),'Control Sample Data'!F164,$B$1),"")</f>
        <v/>
      </c>
      <c r="S165" s="17" t="str">
        <f>IF(SUM('Control Sample Data'!G$3:G$98)&gt;10,IF(AND(ISNUMBER('Control Sample Data'!G164),'Control Sample Data'!G164&lt;$B$1,'Control Sample Data'!G164&gt;0),'Control Sample Data'!G164,$B$1),"")</f>
        <v/>
      </c>
      <c r="T165" s="17" t="str">
        <f>IF(SUM('Control Sample Data'!H$3:H$98)&gt;10,IF(AND(ISNUMBER('Control Sample Data'!H164),'Control Sample Data'!H164&lt;$B$1,'Control Sample Data'!H164&gt;0),'Control Sample Data'!H164,$B$1),"")</f>
        <v/>
      </c>
      <c r="U165" s="17" t="str">
        <f>IF(SUM('Control Sample Data'!I$3:I$98)&gt;10,IF(AND(ISNUMBER('Control Sample Data'!I164),'Control Sample Data'!I164&lt;$B$1,'Control Sample Data'!I164&gt;0),'Control Sample Data'!I164,$B$1),"")</f>
        <v/>
      </c>
      <c r="V165" s="17" t="str">
        <f>IF(SUM('Control Sample Data'!J$3:J$98)&gt;10,IF(AND(ISNUMBER('Control Sample Data'!J164),'Control Sample Data'!J164&lt;$B$1,'Control Sample Data'!J164&gt;0),'Control Sample Data'!J164,$B$1),"")</f>
        <v/>
      </c>
      <c r="W165" s="17" t="str">
        <f>IF(SUM('Control Sample Data'!K$3:K$98)&gt;10,IF(AND(ISNUMBER('Control Sample Data'!K164),'Control Sample Data'!K164&lt;$B$1,'Control Sample Data'!K164&gt;0),'Control Sample Data'!K164,$B$1),"")</f>
        <v/>
      </c>
      <c r="X165" s="17" t="str">
        <f>IF(SUM('Control Sample Data'!L$3:L$98)&gt;10,IF(AND(ISNUMBER('Control Sample Data'!L164),'Control Sample Data'!L164&lt;$B$1,'Control Sample Data'!L164&gt;0),'Control Sample Data'!L164,$B$1),"")</f>
        <v/>
      </c>
      <c r="Y165" s="17"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8"/>
      <c r="B166" s="16" t="str">
        <f>IF('Gene Table'!D165="","",'Gene Table'!D165)</f>
        <v>NM_000773</v>
      </c>
      <c r="C166" s="16" t="s">
        <v>273</v>
      </c>
      <c r="D166" s="17" t="str">
        <f>IF(SUM('Test Sample Data'!D$3:D$98)&gt;10,IF(AND(ISNUMBER('Test Sample Data'!D165),'Test Sample Data'!D165&lt;$B$1,'Test Sample Data'!D165&gt;0),'Test Sample Data'!D165,$B$1),"")</f>
        <v/>
      </c>
      <c r="E166" s="17" t="str">
        <f>IF(SUM('Test Sample Data'!E$3:E$98)&gt;10,IF(AND(ISNUMBER('Test Sample Data'!E165),'Test Sample Data'!E165&lt;$B$1,'Test Sample Data'!E165&gt;0),'Test Sample Data'!E165,$B$1),"")</f>
        <v/>
      </c>
      <c r="F166" s="17" t="str">
        <f>IF(SUM('Test Sample Data'!F$3:F$98)&gt;10,IF(AND(ISNUMBER('Test Sample Data'!F165),'Test Sample Data'!F165&lt;$B$1,'Test Sample Data'!F165&gt;0),'Test Sample Data'!F165,$B$1),"")</f>
        <v/>
      </c>
      <c r="G166" s="17" t="str">
        <f>IF(SUM('Test Sample Data'!G$3:G$98)&gt;10,IF(AND(ISNUMBER('Test Sample Data'!G165),'Test Sample Data'!G165&lt;$B$1,'Test Sample Data'!G165&gt;0),'Test Sample Data'!G165,$B$1),"")</f>
        <v/>
      </c>
      <c r="H166" s="17" t="str">
        <f>IF(SUM('Test Sample Data'!H$3:H$98)&gt;10,IF(AND(ISNUMBER('Test Sample Data'!H165),'Test Sample Data'!H165&lt;$B$1,'Test Sample Data'!H165&gt;0),'Test Sample Data'!H165,$B$1),"")</f>
        <v/>
      </c>
      <c r="I166" s="17" t="str">
        <f>IF(SUM('Test Sample Data'!I$3:I$98)&gt;10,IF(AND(ISNUMBER('Test Sample Data'!I165),'Test Sample Data'!I165&lt;$B$1,'Test Sample Data'!I165&gt;0),'Test Sample Data'!I165,$B$1),"")</f>
        <v/>
      </c>
      <c r="J166" s="17" t="str">
        <f>IF(SUM('Test Sample Data'!J$3:J$98)&gt;10,IF(AND(ISNUMBER('Test Sample Data'!J165),'Test Sample Data'!J165&lt;$B$1,'Test Sample Data'!J165&gt;0),'Test Sample Data'!J165,$B$1),"")</f>
        <v/>
      </c>
      <c r="K166" s="17" t="str">
        <f>IF(SUM('Test Sample Data'!K$3:K$98)&gt;10,IF(AND(ISNUMBER('Test Sample Data'!K165),'Test Sample Data'!K165&lt;$B$1,'Test Sample Data'!K165&gt;0),'Test Sample Data'!K165,$B$1),"")</f>
        <v/>
      </c>
      <c r="L166" s="17" t="str">
        <f>IF(SUM('Test Sample Data'!L$3:L$98)&gt;10,IF(AND(ISNUMBER('Test Sample Data'!L165),'Test Sample Data'!L165&lt;$B$1,'Test Sample Data'!L165&gt;0),'Test Sample Data'!L165,$B$1),"")</f>
        <v/>
      </c>
      <c r="M166" s="17" t="str">
        <f>IF(SUM('Test Sample Data'!M$3:M$98)&gt;10,IF(AND(ISNUMBER('Test Sample Data'!M165),'Test Sample Data'!M165&lt;$B$1,'Test Sample Data'!M165&gt;0),'Test Sample Data'!M165,$B$1),"")</f>
        <v/>
      </c>
      <c r="N166" s="17" t="str">
        <f>'Gene Table'!D165</f>
        <v>NM_000773</v>
      </c>
      <c r="O166" s="16" t="s">
        <v>273</v>
      </c>
      <c r="P166" s="17" t="str">
        <f>IF(SUM('Control Sample Data'!D$3:D$98)&gt;10,IF(AND(ISNUMBER('Control Sample Data'!D165),'Control Sample Data'!D165&lt;$B$1,'Control Sample Data'!D165&gt;0),'Control Sample Data'!D165,$B$1),"")</f>
        <v/>
      </c>
      <c r="Q166" s="17" t="str">
        <f>IF(SUM('Control Sample Data'!E$3:E$98)&gt;10,IF(AND(ISNUMBER('Control Sample Data'!E165),'Control Sample Data'!E165&lt;$B$1,'Control Sample Data'!E165&gt;0),'Control Sample Data'!E165,$B$1),"")</f>
        <v/>
      </c>
      <c r="R166" s="17" t="str">
        <f>IF(SUM('Control Sample Data'!F$3:F$98)&gt;10,IF(AND(ISNUMBER('Control Sample Data'!F165),'Control Sample Data'!F165&lt;$B$1,'Control Sample Data'!F165&gt;0),'Control Sample Data'!F165,$B$1),"")</f>
        <v/>
      </c>
      <c r="S166" s="17" t="str">
        <f>IF(SUM('Control Sample Data'!G$3:G$98)&gt;10,IF(AND(ISNUMBER('Control Sample Data'!G165),'Control Sample Data'!G165&lt;$B$1,'Control Sample Data'!G165&gt;0),'Control Sample Data'!G165,$B$1),"")</f>
        <v/>
      </c>
      <c r="T166" s="17" t="str">
        <f>IF(SUM('Control Sample Data'!H$3:H$98)&gt;10,IF(AND(ISNUMBER('Control Sample Data'!H165),'Control Sample Data'!H165&lt;$B$1,'Control Sample Data'!H165&gt;0),'Control Sample Data'!H165,$B$1),"")</f>
        <v/>
      </c>
      <c r="U166" s="17" t="str">
        <f>IF(SUM('Control Sample Data'!I$3:I$98)&gt;10,IF(AND(ISNUMBER('Control Sample Data'!I165),'Control Sample Data'!I165&lt;$B$1,'Control Sample Data'!I165&gt;0),'Control Sample Data'!I165,$B$1),"")</f>
        <v/>
      </c>
      <c r="V166" s="17" t="str">
        <f>IF(SUM('Control Sample Data'!J$3:J$98)&gt;10,IF(AND(ISNUMBER('Control Sample Data'!J165),'Control Sample Data'!J165&lt;$B$1,'Control Sample Data'!J165&gt;0),'Control Sample Data'!J165,$B$1),"")</f>
        <v/>
      </c>
      <c r="W166" s="17" t="str">
        <f>IF(SUM('Control Sample Data'!K$3:K$98)&gt;10,IF(AND(ISNUMBER('Control Sample Data'!K165),'Control Sample Data'!K165&lt;$B$1,'Control Sample Data'!K165&gt;0),'Control Sample Data'!K165,$B$1),"")</f>
        <v/>
      </c>
      <c r="X166" s="17" t="str">
        <f>IF(SUM('Control Sample Data'!L$3:L$98)&gt;10,IF(AND(ISNUMBER('Control Sample Data'!L165),'Control Sample Data'!L165&lt;$B$1,'Control Sample Data'!L165&gt;0),'Control Sample Data'!L165,$B$1),"")</f>
        <v/>
      </c>
      <c r="Y166" s="17"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8"/>
      <c r="B167" s="16" t="str">
        <f>IF('Gene Table'!D166="","",'Gene Table'!D166)</f>
        <v>NM_000766</v>
      </c>
      <c r="C167" s="16" t="s">
        <v>277</v>
      </c>
      <c r="D167" s="17" t="str">
        <f>IF(SUM('Test Sample Data'!D$3:D$98)&gt;10,IF(AND(ISNUMBER('Test Sample Data'!D166),'Test Sample Data'!D166&lt;$B$1,'Test Sample Data'!D166&gt;0),'Test Sample Data'!D166,$B$1),"")</f>
        <v/>
      </c>
      <c r="E167" s="17" t="str">
        <f>IF(SUM('Test Sample Data'!E$3:E$98)&gt;10,IF(AND(ISNUMBER('Test Sample Data'!E166),'Test Sample Data'!E166&lt;$B$1,'Test Sample Data'!E166&gt;0),'Test Sample Data'!E166,$B$1),"")</f>
        <v/>
      </c>
      <c r="F167" s="17" t="str">
        <f>IF(SUM('Test Sample Data'!F$3:F$98)&gt;10,IF(AND(ISNUMBER('Test Sample Data'!F166),'Test Sample Data'!F166&lt;$B$1,'Test Sample Data'!F166&gt;0),'Test Sample Data'!F166,$B$1),"")</f>
        <v/>
      </c>
      <c r="G167" s="17" t="str">
        <f>IF(SUM('Test Sample Data'!G$3:G$98)&gt;10,IF(AND(ISNUMBER('Test Sample Data'!G166),'Test Sample Data'!G166&lt;$B$1,'Test Sample Data'!G166&gt;0),'Test Sample Data'!G166,$B$1),"")</f>
        <v/>
      </c>
      <c r="H167" s="17" t="str">
        <f>IF(SUM('Test Sample Data'!H$3:H$98)&gt;10,IF(AND(ISNUMBER('Test Sample Data'!H166),'Test Sample Data'!H166&lt;$B$1,'Test Sample Data'!H166&gt;0),'Test Sample Data'!H166,$B$1),"")</f>
        <v/>
      </c>
      <c r="I167" s="17" t="str">
        <f>IF(SUM('Test Sample Data'!I$3:I$98)&gt;10,IF(AND(ISNUMBER('Test Sample Data'!I166),'Test Sample Data'!I166&lt;$B$1,'Test Sample Data'!I166&gt;0),'Test Sample Data'!I166,$B$1),"")</f>
        <v/>
      </c>
      <c r="J167" s="17" t="str">
        <f>IF(SUM('Test Sample Data'!J$3:J$98)&gt;10,IF(AND(ISNUMBER('Test Sample Data'!J166),'Test Sample Data'!J166&lt;$B$1,'Test Sample Data'!J166&gt;0),'Test Sample Data'!J166,$B$1),"")</f>
        <v/>
      </c>
      <c r="K167" s="17" t="str">
        <f>IF(SUM('Test Sample Data'!K$3:K$98)&gt;10,IF(AND(ISNUMBER('Test Sample Data'!K166),'Test Sample Data'!K166&lt;$B$1,'Test Sample Data'!K166&gt;0),'Test Sample Data'!K166,$B$1),"")</f>
        <v/>
      </c>
      <c r="L167" s="17" t="str">
        <f>IF(SUM('Test Sample Data'!L$3:L$98)&gt;10,IF(AND(ISNUMBER('Test Sample Data'!L166),'Test Sample Data'!L166&lt;$B$1,'Test Sample Data'!L166&gt;0),'Test Sample Data'!L166,$B$1),"")</f>
        <v/>
      </c>
      <c r="M167" s="17" t="str">
        <f>IF(SUM('Test Sample Data'!M$3:M$98)&gt;10,IF(AND(ISNUMBER('Test Sample Data'!M166),'Test Sample Data'!M166&lt;$B$1,'Test Sample Data'!M166&gt;0),'Test Sample Data'!M166,$B$1),"")</f>
        <v/>
      </c>
      <c r="N167" s="17" t="str">
        <f>'Gene Table'!D166</f>
        <v>NM_000766</v>
      </c>
      <c r="O167" s="16" t="s">
        <v>277</v>
      </c>
      <c r="P167" s="17" t="str">
        <f>IF(SUM('Control Sample Data'!D$3:D$98)&gt;10,IF(AND(ISNUMBER('Control Sample Data'!D166),'Control Sample Data'!D166&lt;$B$1,'Control Sample Data'!D166&gt;0),'Control Sample Data'!D166,$B$1),"")</f>
        <v/>
      </c>
      <c r="Q167" s="17" t="str">
        <f>IF(SUM('Control Sample Data'!E$3:E$98)&gt;10,IF(AND(ISNUMBER('Control Sample Data'!E166),'Control Sample Data'!E166&lt;$B$1,'Control Sample Data'!E166&gt;0),'Control Sample Data'!E166,$B$1),"")</f>
        <v/>
      </c>
      <c r="R167" s="17" t="str">
        <f>IF(SUM('Control Sample Data'!F$3:F$98)&gt;10,IF(AND(ISNUMBER('Control Sample Data'!F166),'Control Sample Data'!F166&lt;$B$1,'Control Sample Data'!F166&gt;0),'Control Sample Data'!F166,$B$1),"")</f>
        <v/>
      </c>
      <c r="S167" s="17" t="str">
        <f>IF(SUM('Control Sample Data'!G$3:G$98)&gt;10,IF(AND(ISNUMBER('Control Sample Data'!G166),'Control Sample Data'!G166&lt;$B$1,'Control Sample Data'!G166&gt;0),'Control Sample Data'!G166,$B$1),"")</f>
        <v/>
      </c>
      <c r="T167" s="17" t="str">
        <f>IF(SUM('Control Sample Data'!H$3:H$98)&gt;10,IF(AND(ISNUMBER('Control Sample Data'!H166),'Control Sample Data'!H166&lt;$B$1,'Control Sample Data'!H166&gt;0),'Control Sample Data'!H166,$B$1),"")</f>
        <v/>
      </c>
      <c r="U167" s="17" t="str">
        <f>IF(SUM('Control Sample Data'!I$3:I$98)&gt;10,IF(AND(ISNUMBER('Control Sample Data'!I166),'Control Sample Data'!I166&lt;$B$1,'Control Sample Data'!I166&gt;0),'Control Sample Data'!I166,$B$1),"")</f>
        <v/>
      </c>
      <c r="V167" s="17" t="str">
        <f>IF(SUM('Control Sample Data'!J$3:J$98)&gt;10,IF(AND(ISNUMBER('Control Sample Data'!J166),'Control Sample Data'!J166&lt;$B$1,'Control Sample Data'!J166&gt;0),'Control Sample Data'!J166,$B$1),"")</f>
        <v/>
      </c>
      <c r="W167" s="17" t="str">
        <f>IF(SUM('Control Sample Data'!K$3:K$98)&gt;10,IF(AND(ISNUMBER('Control Sample Data'!K166),'Control Sample Data'!K166&lt;$B$1,'Control Sample Data'!K166&gt;0),'Control Sample Data'!K166,$B$1),"")</f>
        <v/>
      </c>
      <c r="X167" s="17" t="str">
        <f>IF(SUM('Control Sample Data'!L$3:L$98)&gt;10,IF(AND(ISNUMBER('Control Sample Data'!L166),'Control Sample Data'!L166&lt;$B$1,'Control Sample Data'!L166&gt;0),'Control Sample Data'!L166,$B$1),"")</f>
        <v/>
      </c>
      <c r="Y167" s="17"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8"/>
      <c r="B168" s="16" t="str">
        <f>IF('Gene Table'!D167="","",'Gene Table'!D167)</f>
        <v>NM_001904</v>
      </c>
      <c r="C168" s="16" t="s">
        <v>281</v>
      </c>
      <c r="D168" s="17" t="str">
        <f>IF(SUM('Test Sample Data'!D$3:D$98)&gt;10,IF(AND(ISNUMBER('Test Sample Data'!D167),'Test Sample Data'!D167&lt;$B$1,'Test Sample Data'!D167&gt;0),'Test Sample Data'!D167,$B$1),"")</f>
        <v/>
      </c>
      <c r="E168" s="17" t="str">
        <f>IF(SUM('Test Sample Data'!E$3:E$98)&gt;10,IF(AND(ISNUMBER('Test Sample Data'!E167),'Test Sample Data'!E167&lt;$B$1,'Test Sample Data'!E167&gt;0),'Test Sample Data'!E167,$B$1),"")</f>
        <v/>
      </c>
      <c r="F168" s="17" t="str">
        <f>IF(SUM('Test Sample Data'!F$3:F$98)&gt;10,IF(AND(ISNUMBER('Test Sample Data'!F167),'Test Sample Data'!F167&lt;$B$1,'Test Sample Data'!F167&gt;0),'Test Sample Data'!F167,$B$1),"")</f>
        <v/>
      </c>
      <c r="G168" s="17" t="str">
        <f>IF(SUM('Test Sample Data'!G$3:G$98)&gt;10,IF(AND(ISNUMBER('Test Sample Data'!G167),'Test Sample Data'!G167&lt;$B$1,'Test Sample Data'!G167&gt;0),'Test Sample Data'!G167,$B$1),"")</f>
        <v/>
      </c>
      <c r="H168" s="17" t="str">
        <f>IF(SUM('Test Sample Data'!H$3:H$98)&gt;10,IF(AND(ISNUMBER('Test Sample Data'!H167),'Test Sample Data'!H167&lt;$B$1,'Test Sample Data'!H167&gt;0),'Test Sample Data'!H167,$B$1),"")</f>
        <v/>
      </c>
      <c r="I168" s="17" t="str">
        <f>IF(SUM('Test Sample Data'!I$3:I$98)&gt;10,IF(AND(ISNUMBER('Test Sample Data'!I167),'Test Sample Data'!I167&lt;$B$1,'Test Sample Data'!I167&gt;0),'Test Sample Data'!I167,$B$1),"")</f>
        <v/>
      </c>
      <c r="J168" s="17" t="str">
        <f>IF(SUM('Test Sample Data'!J$3:J$98)&gt;10,IF(AND(ISNUMBER('Test Sample Data'!J167),'Test Sample Data'!J167&lt;$B$1,'Test Sample Data'!J167&gt;0),'Test Sample Data'!J167,$B$1),"")</f>
        <v/>
      </c>
      <c r="K168" s="17" t="str">
        <f>IF(SUM('Test Sample Data'!K$3:K$98)&gt;10,IF(AND(ISNUMBER('Test Sample Data'!K167),'Test Sample Data'!K167&lt;$B$1,'Test Sample Data'!K167&gt;0),'Test Sample Data'!K167,$B$1),"")</f>
        <v/>
      </c>
      <c r="L168" s="17" t="str">
        <f>IF(SUM('Test Sample Data'!L$3:L$98)&gt;10,IF(AND(ISNUMBER('Test Sample Data'!L167),'Test Sample Data'!L167&lt;$B$1,'Test Sample Data'!L167&gt;0),'Test Sample Data'!L167,$B$1),"")</f>
        <v/>
      </c>
      <c r="M168" s="17" t="str">
        <f>IF(SUM('Test Sample Data'!M$3:M$98)&gt;10,IF(AND(ISNUMBER('Test Sample Data'!M167),'Test Sample Data'!M167&lt;$B$1,'Test Sample Data'!M167&gt;0),'Test Sample Data'!M167,$B$1),"")</f>
        <v/>
      </c>
      <c r="N168" s="17" t="str">
        <f>'Gene Table'!D167</f>
        <v>NM_001904</v>
      </c>
      <c r="O168" s="16" t="s">
        <v>281</v>
      </c>
      <c r="P168" s="17" t="str">
        <f>IF(SUM('Control Sample Data'!D$3:D$98)&gt;10,IF(AND(ISNUMBER('Control Sample Data'!D167),'Control Sample Data'!D167&lt;$B$1,'Control Sample Data'!D167&gt;0),'Control Sample Data'!D167,$B$1),"")</f>
        <v/>
      </c>
      <c r="Q168" s="17" t="str">
        <f>IF(SUM('Control Sample Data'!E$3:E$98)&gt;10,IF(AND(ISNUMBER('Control Sample Data'!E167),'Control Sample Data'!E167&lt;$B$1,'Control Sample Data'!E167&gt;0),'Control Sample Data'!E167,$B$1),"")</f>
        <v/>
      </c>
      <c r="R168" s="17" t="str">
        <f>IF(SUM('Control Sample Data'!F$3:F$98)&gt;10,IF(AND(ISNUMBER('Control Sample Data'!F167),'Control Sample Data'!F167&lt;$B$1,'Control Sample Data'!F167&gt;0),'Control Sample Data'!F167,$B$1),"")</f>
        <v/>
      </c>
      <c r="S168" s="17" t="str">
        <f>IF(SUM('Control Sample Data'!G$3:G$98)&gt;10,IF(AND(ISNUMBER('Control Sample Data'!G167),'Control Sample Data'!G167&lt;$B$1,'Control Sample Data'!G167&gt;0),'Control Sample Data'!G167,$B$1),"")</f>
        <v/>
      </c>
      <c r="T168" s="17" t="str">
        <f>IF(SUM('Control Sample Data'!H$3:H$98)&gt;10,IF(AND(ISNUMBER('Control Sample Data'!H167),'Control Sample Data'!H167&lt;$B$1,'Control Sample Data'!H167&gt;0),'Control Sample Data'!H167,$B$1),"")</f>
        <v/>
      </c>
      <c r="U168" s="17" t="str">
        <f>IF(SUM('Control Sample Data'!I$3:I$98)&gt;10,IF(AND(ISNUMBER('Control Sample Data'!I167),'Control Sample Data'!I167&lt;$B$1,'Control Sample Data'!I167&gt;0),'Control Sample Data'!I167,$B$1),"")</f>
        <v/>
      </c>
      <c r="V168" s="17" t="str">
        <f>IF(SUM('Control Sample Data'!J$3:J$98)&gt;10,IF(AND(ISNUMBER('Control Sample Data'!J167),'Control Sample Data'!J167&lt;$B$1,'Control Sample Data'!J167&gt;0),'Control Sample Data'!J167,$B$1),"")</f>
        <v/>
      </c>
      <c r="W168" s="17" t="str">
        <f>IF(SUM('Control Sample Data'!K$3:K$98)&gt;10,IF(AND(ISNUMBER('Control Sample Data'!K167),'Control Sample Data'!K167&lt;$B$1,'Control Sample Data'!K167&gt;0),'Control Sample Data'!K167,$B$1),"")</f>
        <v/>
      </c>
      <c r="X168" s="17" t="str">
        <f>IF(SUM('Control Sample Data'!L$3:L$98)&gt;10,IF(AND(ISNUMBER('Control Sample Data'!L167),'Control Sample Data'!L167&lt;$B$1,'Control Sample Data'!L167&gt;0),'Control Sample Data'!L167,$B$1),"")</f>
        <v/>
      </c>
      <c r="Y168" s="17"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8"/>
      <c r="B169" s="16" t="str">
        <f>IF('Gene Table'!D168="","",'Gene Table'!D168)</f>
        <v>NM_005211</v>
      </c>
      <c r="C169" s="16" t="s">
        <v>285</v>
      </c>
      <c r="D169" s="17" t="str">
        <f>IF(SUM('Test Sample Data'!D$3:D$98)&gt;10,IF(AND(ISNUMBER('Test Sample Data'!D168),'Test Sample Data'!D168&lt;$B$1,'Test Sample Data'!D168&gt;0),'Test Sample Data'!D168,$B$1),"")</f>
        <v/>
      </c>
      <c r="E169" s="17" t="str">
        <f>IF(SUM('Test Sample Data'!E$3:E$98)&gt;10,IF(AND(ISNUMBER('Test Sample Data'!E168),'Test Sample Data'!E168&lt;$B$1,'Test Sample Data'!E168&gt;0),'Test Sample Data'!E168,$B$1),"")</f>
        <v/>
      </c>
      <c r="F169" s="17" t="str">
        <f>IF(SUM('Test Sample Data'!F$3:F$98)&gt;10,IF(AND(ISNUMBER('Test Sample Data'!F168),'Test Sample Data'!F168&lt;$B$1,'Test Sample Data'!F168&gt;0),'Test Sample Data'!F168,$B$1),"")</f>
        <v/>
      </c>
      <c r="G169" s="17" t="str">
        <f>IF(SUM('Test Sample Data'!G$3:G$98)&gt;10,IF(AND(ISNUMBER('Test Sample Data'!G168),'Test Sample Data'!G168&lt;$B$1,'Test Sample Data'!G168&gt;0),'Test Sample Data'!G168,$B$1),"")</f>
        <v/>
      </c>
      <c r="H169" s="17" t="str">
        <f>IF(SUM('Test Sample Data'!H$3:H$98)&gt;10,IF(AND(ISNUMBER('Test Sample Data'!H168),'Test Sample Data'!H168&lt;$B$1,'Test Sample Data'!H168&gt;0),'Test Sample Data'!H168,$B$1),"")</f>
        <v/>
      </c>
      <c r="I169" s="17" t="str">
        <f>IF(SUM('Test Sample Data'!I$3:I$98)&gt;10,IF(AND(ISNUMBER('Test Sample Data'!I168),'Test Sample Data'!I168&lt;$B$1,'Test Sample Data'!I168&gt;0),'Test Sample Data'!I168,$B$1),"")</f>
        <v/>
      </c>
      <c r="J169" s="17" t="str">
        <f>IF(SUM('Test Sample Data'!J$3:J$98)&gt;10,IF(AND(ISNUMBER('Test Sample Data'!J168),'Test Sample Data'!J168&lt;$B$1,'Test Sample Data'!J168&gt;0),'Test Sample Data'!J168,$B$1),"")</f>
        <v/>
      </c>
      <c r="K169" s="17" t="str">
        <f>IF(SUM('Test Sample Data'!K$3:K$98)&gt;10,IF(AND(ISNUMBER('Test Sample Data'!K168),'Test Sample Data'!K168&lt;$B$1,'Test Sample Data'!K168&gt;0),'Test Sample Data'!K168,$B$1),"")</f>
        <v/>
      </c>
      <c r="L169" s="17" t="str">
        <f>IF(SUM('Test Sample Data'!L$3:L$98)&gt;10,IF(AND(ISNUMBER('Test Sample Data'!L168),'Test Sample Data'!L168&lt;$B$1,'Test Sample Data'!L168&gt;0),'Test Sample Data'!L168,$B$1),"")</f>
        <v/>
      </c>
      <c r="M169" s="17" t="str">
        <f>IF(SUM('Test Sample Data'!M$3:M$98)&gt;10,IF(AND(ISNUMBER('Test Sample Data'!M168),'Test Sample Data'!M168&lt;$B$1,'Test Sample Data'!M168&gt;0),'Test Sample Data'!M168,$B$1),"")</f>
        <v/>
      </c>
      <c r="N169" s="17" t="str">
        <f>'Gene Table'!D168</f>
        <v>NM_005211</v>
      </c>
      <c r="O169" s="16" t="s">
        <v>285</v>
      </c>
      <c r="P169" s="17" t="str">
        <f>IF(SUM('Control Sample Data'!D$3:D$98)&gt;10,IF(AND(ISNUMBER('Control Sample Data'!D168),'Control Sample Data'!D168&lt;$B$1,'Control Sample Data'!D168&gt;0),'Control Sample Data'!D168,$B$1),"")</f>
        <v/>
      </c>
      <c r="Q169" s="17" t="str">
        <f>IF(SUM('Control Sample Data'!E$3:E$98)&gt;10,IF(AND(ISNUMBER('Control Sample Data'!E168),'Control Sample Data'!E168&lt;$B$1,'Control Sample Data'!E168&gt;0),'Control Sample Data'!E168,$B$1),"")</f>
        <v/>
      </c>
      <c r="R169" s="17" t="str">
        <f>IF(SUM('Control Sample Data'!F$3:F$98)&gt;10,IF(AND(ISNUMBER('Control Sample Data'!F168),'Control Sample Data'!F168&lt;$B$1,'Control Sample Data'!F168&gt;0),'Control Sample Data'!F168,$B$1),"")</f>
        <v/>
      </c>
      <c r="S169" s="17" t="str">
        <f>IF(SUM('Control Sample Data'!G$3:G$98)&gt;10,IF(AND(ISNUMBER('Control Sample Data'!G168),'Control Sample Data'!G168&lt;$B$1,'Control Sample Data'!G168&gt;0),'Control Sample Data'!G168,$B$1),"")</f>
        <v/>
      </c>
      <c r="T169" s="17" t="str">
        <f>IF(SUM('Control Sample Data'!H$3:H$98)&gt;10,IF(AND(ISNUMBER('Control Sample Data'!H168),'Control Sample Data'!H168&lt;$B$1,'Control Sample Data'!H168&gt;0),'Control Sample Data'!H168,$B$1),"")</f>
        <v/>
      </c>
      <c r="U169" s="17" t="str">
        <f>IF(SUM('Control Sample Data'!I$3:I$98)&gt;10,IF(AND(ISNUMBER('Control Sample Data'!I168),'Control Sample Data'!I168&lt;$B$1,'Control Sample Data'!I168&gt;0),'Control Sample Data'!I168,$B$1),"")</f>
        <v/>
      </c>
      <c r="V169" s="17" t="str">
        <f>IF(SUM('Control Sample Data'!J$3:J$98)&gt;10,IF(AND(ISNUMBER('Control Sample Data'!J168),'Control Sample Data'!J168&lt;$B$1,'Control Sample Data'!J168&gt;0),'Control Sample Data'!J168,$B$1),"")</f>
        <v/>
      </c>
      <c r="W169" s="17" t="str">
        <f>IF(SUM('Control Sample Data'!K$3:K$98)&gt;10,IF(AND(ISNUMBER('Control Sample Data'!K168),'Control Sample Data'!K168&lt;$B$1,'Control Sample Data'!K168&gt;0),'Control Sample Data'!K168,$B$1),"")</f>
        <v/>
      </c>
      <c r="X169" s="17" t="str">
        <f>IF(SUM('Control Sample Data'!L$3:L$98)&gt;10,IF(AND(ISNUMBER('Control Sample Data'!L168),'Control Sample Data'!L168&lt;$B$1,'Control Sample Data'!L168&gt;0),'Control Sample Data'!L168,$B$1),"")</f>
        <v/>
      </c>
      <c r="Y169" s="17"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8"/>
      <c r="B170" s="16" t="str">
        <f>IF('Gene Table'!D169="","",'Gene Table'!D169)</f>
        <v>NM_000669</v>
      </c>
      <c r="C170" s="16" t="s">
        <v>289</v>
      </c>
      <c r="D170" s="17" t="str">
        <f>IF(SUM('Test Sample Data'!D$3:D$98)&gt;10,IF(AND(ISNUMBER('Test Sample Data'!D169),'Test Sample Data'!D169&lt;$B$1,'Test Sample Data'!D169&gt;0),'Test Sample Data'!D169,$B$1),"")</f>
        <v/>
      </c>
      <c r="E170" s="17" t="str">
        <f>IF(SUM('Test Sample Data'!E$3:E$98)&gt;10,IF(AND(ISNUMBER('Test Sample Data'!E169),'Test Sample Data'!E169&lt;$B$1,'Test Sample Data'!E169&gt;0),'Test Sample Data'!E169,$B$1),"")</f>
        <v/>
      </c>
      <c r="F170" s="17" t="str">
        <f>IF(SUM('Test Sample Data'!F$3:F$98)&gt;10,IF(AND(ISNUMBER('Test Sample Data'!F169),'Test Sample Data'!F169&lt;$B$1,'Test Sample Data'!F169&gt;0),'Test Sample Data'!F169,$B$1),"")</f>
        <v/>
      </c>
      <c r="G170" s="17" t="str">
        <f>IF(SUM('Test Sample Data'!G$3:G$98)&gt;10,IF(AND(ISNUMBER('Test Sample Data'!G169),'Test Sample Data'!G169&lt;$B$1,'Test Sample Data'!G169&gt;0),'Test Sample Data'!G169,$B$1),"")</f>
        <v/>
      </c>
      <c r="H170" s="17" t="str">
        <f>IF(SUM('Test Sample Data'!H$3:H$98)&gt;10,IF(AND(ISNUMBER('Test Sample Data'!H169),'Test Sample Data'!H169&lt;$B$1,'Test Sample Data'!H169&gt;0),'Test Sample Data'!H169,$B$1),"")</f>
        <v/>
      </c>
      <c r="I170" s="17" t="str">
        <f>IF(SUM('Test Sample Data'!I$3:I$98)&gt;10,IF(AND(ISNUMBER('Test Sample Data'!I169),'Test Sample Data'!I169&lt;$B$1,'Test Sample Data'!I169&gt;0),'Test Sample Data'!I169,$B$1),"")</f>
        <v/>
      </c>
      <c r="J170" s="17" t="str">
        <f>IF(SUM('Test Sample Data'!J$3:J$98)&gt;10,IF(AND(ISNUMBER('Test Sample Data'!J169),'Test Sample Data'!J169&lt;$B$1,'Test Sample Data'!J169&gt;0),'Test Sample Data'!J169,$B$1),"")</f>
        <v/>
      </c>
      <c r="K170" s="17" t="str">
        <f>IF(SUM('Test Sample Data'!K$3:K$98)&gt;10,IF(AND(ISNUMBER('Test Sample Data'!K169),'Test Sample Data'!K169&lt;$B$1,'Test Sample Data'!K169&gt;0),'Test Sample Data'!K169,$B$1),"")</f>
        <v/>
      </c>
      <c r="L170" s="17" t="str">
        <f>IF(SUM('Test Sample Data'!L$3:L$98)&gt;10,IF(AND(ISNUMBER('Test Sample Data'!L169),'Test Sample Data'!L169&lt;$B$1,'Test Sample Data'!L169&gt;0),'Test Sample Data'!L169,$B$1),"")</f>
        <v/>
      </c>
      <c r="M170" s="17" t="str">
        <f>IF(SUM('Test Sample Data'!M$3:M$98)&gt;10,IF(AND(ISNUMBER('Test Sample Data'!M169),'Test Sample Data'!M169&lt;$B$1,'Test Sample Data'!M169&gt;0),'Test Sample Data'!M169,$B$1),"")</f>
        <v/>
      </c>
      <c r="N170" s="17" t="str">
        <f>'Gene Table'!D169</f>
        <v>NM_000669</v>
      </c>
      <c r="O170" s="16" t="s">
        <v>289</v>
      </c>
      <c r="P170" s="17" t="str">
        <f>IF(SUM('Control Sample Data'!D$3:D$98)&gt;10,IF(AND(ISNUMBER('Control Sample Data'!D169),'Control Sample Data'!D169&lt;$B$1,'Control Sample Data'!D169&gt;0),'Control Sample Data'!D169,$B$1),"")</f>
        <v/>
      </c>
      <c r="Q170" s="17" t="str">
        <f>IF(SUM('Control Sample Data'!E$3:E$98)&gt;10,IF(AND(ISNUMBER('Control Sample Data'!E169),'Control Sample Data'!E169&lt;$B$1,'Control Sample Data'!E169&gt;0),'Control Sample Data'!E169,$B$1),"")</f>
        <v/>
      </c>
      <c r="R170" s="17" t="str">
        <f>IF(SUM('Control Sample Data'!F$3:F$98)&gt;10,IF(AND(ISNUMBER('Control Sample Data'!F169),'Control Sample Data'!F169&lt;$B$1,'Control Sample Data'!F169&gt;0),'Control Sample Data'!F169,$B$1),"")</f>
        <v/>
      </c>
      <c r="S170" s="17" t="str">
        <f>IF(SUM('Control Sample Data'!G$3:G$98)&gt;10,IF(AND(ISNUMBER('Control Sample Data'!G169),'Control Sample Data'!G169&lt;$B$1,'Control Sample Data'!G169&gt;0),'Control Sample Data'!G169,$B$1),"")</f>
        <v/>
      </c>
      <c r="T170" s="17" t="str">
        <f>IF(SUM('Control Sample Data'!H$3:H$98)&gt;10,IF(AND(ISNUMBER('Control Sample Data'!H169),'Control Sample Data'!H169&lt;$B$1,'Control Sample Data'!H169&gt;0),'Control Sample Data'!H169,$B$1),"")</f>
        <v/>
      </c>
      <c r="U170" s="17" t="str">
        <f>IF(SUM('Control Sample Data'!I$3:I$98)&gt;10,IF(AND(ISNUMBER('Control Sample Data'!I169),'Control Sample Data'!I169&lt;$B$1,'Control Sample Data'!I169&gt;0),'Control Sample Data'!I169,$B$1),"")</f>
        <v/>
      </c>
      <c r="V170" s="17" t="str">
        <f>IF(SUM('Control Sample Data'!J$3:J$98)&gt;10,IF(AND(ISNUMBER('Control Sample Data'!J169),'Control Sample Data'!J169&lt;$B$1,'Control Sample Data'!J169&gt;0),'Control Sample Data'!J169,$B$1),"")</f>
        <v/>
      </c>
      <c r="W170" s="17" t="str">
        <f>IF(SUM('Control Sample Data'!K$3:K$98)&gt;10,IF(AND(ISNUMBER('Control Sample Data'!K169),'Control Sample Data'!K169&lt;$B$1,'Control Sample Data'!K169&gt;0),'Control Sample Data'!K169,$B$1),"")</f>
        <v/>
      </c>
      <c r="X170" s="17" t="str">
        <f>IF(SUM('Control Sample Data'!L$3:L$98)&gt;10,IF(AND(ISNUMBER('Control Sample Data'!L169),'Control Sample Data'!L169&lt;$B$1,'Control Sample Data'!L169&gt;0),'Control Sample Data'!L169,$B$1),"")</f>
        <v/>
      </c>
      <c r="Y170" s="17"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8"/>
      <c r="B171" s="16" t="str">
        <f>IF('Gene Table'!D170="","",'Gene Table'!D170)</f>
        <v>NM_000668</v>
      </c>
      <c r="C171" s="16" t="s">
        <v>293</v>
      </c>
      <c r="D171" s="17" t="str">
        <f>IF(SUM('Test Sample Data'!D$3:D$98)&gt;10,IF(AND(ISNUMBER('Test Sample Data'!D170),'Test Sample Data'!D170&lt;$B$1,'Test Sample Data'!D170&gt;0),'Test Sample Data'!D170,$B$1),"")</f>
        <v/>
      </c>
      <c r="E171" s="17" t="str">
        <f>IF(SUM('Test Sample Data'!E$3:E$98)&gt;10,IF(AND(ISNUMBER('Test Sample Data'!E170),'Test Sample Data'!E170&lt;$B$1,'Test Sample Data'!E170&gt;0),'Test Sample Data'!E170,$B$1),"")</f>
        <v/>
      </c>
      <c r="F171" s="17" t="str">
        <f>IF(SUM('Test Sample Data'!F$3:F$98)&gt;10,IF(AND(ISNUMBER('Test Sample Data'!F170),'Test Sample Data'!F170&lt;$B$1,'Test Sample Data'!F170&gt;0),'Test Sample Data'!F170,$B$1),"")</f>
        <v/>
      </c>
      <c r="G171" s="17" t="str">
        <f>IF(SUM('Test Sample Data'!G$3:G$98)&gt;10,IF(AND(ISNUMBER('Test Sample Data'!G170),'Test Sample Data'!G170&lt;$B$1,'Test Sample Data'!G170&gt;0),'Test Sample Data'!G170,$B$1),"")</f>
        <v/>
      </c>
      <c r="H171" s="17" t="str">
        <f>IF(SUM('Test Sample Data'!H$3:H$98)&gt;10,IF(AND(ISNUMBER('Test Sample Data'!H170),'Test Sample Data'!H170&lt;$B$1,'Test Sample Data'!H170&gt;0),'Test Sample Data'!H170,$B$1),"")</f>
        <v/>
      </c>
      <c r="I171" s="17" t="str">
        <f>IF(SUM('Test Sample Data'!I$3:I$98)&gt;10,IF(AND(ISNUMBER('Test Sample Data'!I170),'Test Sample Data'!I170&lt;$B$1,'Test Sample Data'!I170&gt;0),'Test Sample Data'!I170,$B$1),"")</f>
        <v/>
      </c>
      <c r="J171" s="17" t="str">
        <f>IF(SUM('Test Sample Data'!J$3:J$98)&gt;10,IF(AND(ISNUMBER('Test Sample Data'!J170),'Test Sample Data'!J170&lt;$B$1,'Test Sample Data'!J170&gt;0),'Test Sample Data'!J170,$B$1),"")</f>
        <v/>
      </c>
      <c r="K171" s="17" t="str">
        <f>IF(SUM('Test Sample Data'!K$3:K$98)&gt;10,IF(AND(ISNUMBER('Test Sample Data'!K170),'Test Sample Data'!K170&lt;$B$1,'Test Sample Data'!K170&gt;0),'Test Sample Data'!K170,$B$1),"")</f>
        <v/>
      </c>
      <c r="L171" s="17" t="str">
        <f>IF(SUM('Test Sample Data'!L$3:L$98)&gt;10,IF(AND(ISNUMBER('Test Sample Data'!L170),'Test Sample Data'!L170&lt;$B$1,'Test Sample Data'!L170&gt;0),'Test Sample Data'!L170,$B$1),"")</f>
        <v/>
      </c>
      <c r="M171" s="17" t="str">
        <f>IF(SUM('Test Sample Data'!M$3:M$98)&gt;10,IF(AND(ISNUMBER('Test Sample Data'!M170),'Test Sample Data'!M170&lt;$B$1,'Test Sample Data'!M170&gt;0),'Test Sample Data'!M170,$B$1),"")</f>
        <v/>
      </c>
      <c r="N171" s="17" t="str">
        <f>'Gene Table'!D170</f>
        <v>NM_000668</v>
      </c>
      <c r="O171" s="16" t="s">
        <v>293</v>
      </c>
      <c r="P171" s="17" t="str">
        <f>IF(SUM('Control Sample Data'!D$3:D$98)&gt;10,IF(AND(ISNUMBER('Control Sample Data'!D170),'Control Sample Data'!D170&lt;$B$1,'Control Sample Data'!D170&gt;0),'Control Sample Data'!D170,$B$1),"")</f>
        <v/>
      </c>
      <c r="Q171" s="17" t="str">
        <f>IF(SUM('Control Sample Data'!E$3:E$98)&gt;10,IF(AND(ISNUMBER('Control Sample Data'!E170),'Control Sample Data'!E170&lt;$B$1,'Control Sample Data'!E170&gt;0),'Control Sample Data'!E170,$B$1),"")</f>
        <v/>
      </c>
      <c r="R171" s="17" t="str">
        <f>IF(SUM('Control Sample Data'!F$3:F$98)&gt;10,IF(AND(ISNUMBER('Control Sample Data'!F170),'Control Sample Data'!F170&lt;$B$1,'Control Sample Data'!F170&gt;0),'Control Sample Data'!F170,$B$1),"")</f>
        <v/>
      </c>
      <c r="S171" s="17" t="str">
        <f>IF(SUM('Control Sample Data'!G$3:G$98)&gt;10,IF(AND(ISNUMBER('Control Sample Data'!G170),'Control Sample Data'!G170&lt;$B$1,'Control Sample Data'!G170&gt;0),'Control Sample Data'!G170,$B$1),"")</f>
        <v/>
      </c>
      <c r="T171" s="17" t="str">
        <f>IF(SUM('Control Sample Data'!H$3:H$98)&gt;10,IF(AND(ISNUMBER('Control Sample Data'!H170),'Control Sample Data'!H170&lt;$B$1,'Control Sample Data'!H170&gt;0),'Control Sample Data'!H170,$B$1),"")</f>
        <v/>
      </c>
      <c r="U171" s="17" t="str">
        <f>IF(SUM('Control Sample Data'!I$3:I$98)&gt;10,IF(AND(ISNUMBER('Control Sample Data'!I170),'Control Sample Data'!I170&lt;$B$1,'Control Sample Data'!I170&gt;0),'Control Sample Data'!I170,$B$1),"")</f>
        <v/>
      </c>
      <c r="V171" s="17" t="str">
        <f>IF(SUM('Control Sample Data'!J$3:J$98)&gt;10,IF(AND(ISNUMBER('Control Sample Data'!J170),'Control Sample Data'!J170&lt;$B$1,'Control Sample Data'!J170&gt;0),'Control Sample Data'!J170,$B$1),"")</f>
        <v/>
      </c>
      <c r="W171" s="17" t="str">
        <f>IF(SUM('Control Sample Data'!K$3:K$98)&gt;10,IF(AND(ISNUMBER('Control Sample Data'!K170),'Control Sample Data'!K170&lt;$B$1,'Control Sample Data'!K170&gt;0),'Control Sample Data'!K170,$B$1),"")</f>
        <v/>
      </c>
      <c r="X171" s="17" t="str">
        <f>IF(SUM('Control Sample Data'!L$3:L$98)&gt;10,IF(AND(ISNUMBER('Control Sample Data'!L170),'Control Sample Data'!L170&lt;$B$1,'Control Sample Data'!L170&gt;0),'Control Sample Data'!L170,$B$1),"")</f>
        <v/>
      </c>
      <c r="Y171" s="17"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8"/>
      <c r="B172" s="16" t="str">
        <f>IF('Gene Table'!D171="","",'Gene Table'!D171)</f>
        <v>NM_000579</v>
      </c>
      <c r="C172" s="16" t="s">
        <v>297</v>
      </c>
      <c r="D172" s="17" t="str">
        <f>IF(SUM('Test Sample Data'!D$3:D$98)&gt;10,IF(AND(ISNUMBER('Test Sample Data'!D171),'Test Sample Data'!D171&lt;$B$1,'Test Sample Data'!D171&gt;0),'Test Sample Data'!D171,$B$1),"")</f>
        <v/>
      </c>
      <c r="E172" s="17" t="str">
        <f>IF(SUM('Test Sample Data'!E$3:E$98)&gt;10,IF(AND(ISNUMBER('Test Sample Data'!E171),'Test Sample Data'!E171&lt;$B$1,'Test Sample Data'!E171&gt;0),'Test Sample Data'!E171,$B$1),"")</f>
        <v/>
      </c>
      <c r="F172" s="17" t="str">
        <f>IF(SUM('Test Sample Data'!F$3:F$98)&gt;10,IF(AND(ISNUMBER('Test Sample Data'!F171),'Test Sample Data'!F171&lt;$B$1,'Test Sample Data'!F171&gt;0),'Test Sample Data'!F171,$B$1),"")</f>
        <v/>
      </c>
      <c r="G172" s="17" t="str">
        <f>IF(SUM('Test Sample Data'!G$3:G$98)&gt;10,IF(AND(ISNUMBER('Test Sample Data'!G171),'Test Sample Data'!G171&lt;$B$1,'Test Sample Data'!G171&gt;0),'Test Sample Data'!G171,$B$1),"")</f>
        <v/>
      </c>
      <c r="H172" s="17" t="str">
        <f>IF(SUM('Test Sample Data'!H$3:H$98)&gt;10,IF(AND(ISNUMBER('Test Sample Data'!H171),'Test Sample Data'!H171&lt;$B$1,'Test Sample Data'!H171&gt;0),'Test Sample Data'!H171,$B$1),"")</f>
        <v/>
      </c>
      <c r="I172" s="17" t="str">
        <f>IF(SUM('Test Sample Data'!I$3:I$98)&gt;10,IF(AND(ISNUMBER('Test Sample Data'!I171),'Test Sample Data'!I171&lt;$B$1,'Test Sample Data'!I171&gt;0),'Test Sample Data'!I171,$B$1),"")</f>
        <v/>
      </c>
      <c r="J172" s="17" t="str">
        <f>IF(SUM('Test Sample Data'!J$3:J$98)&gt;10,IF(AND(ISNUMBER('Test Sample Data'!J171),'Test Sample Data'!J171&lt;$B$1,'Test Sample Data'!J171&gt;0),'Test Sample Data'!J171,$B$1),"")</f>
        <v/>
      </c>
      <c r="K172" s="17" t="str">
        <f>IF(SUM('Test Sample Data'!K$3:K$98)&gt;10,IF(AND(ISNUMBER('Test Sample Data'!K171),'Test Sample Data'!K171&lt;$B$1,'Test Sample Data'!K171&gt;0),'Test Sample Data'!K171,$B$1),"")</f>
        <v/>
      </c>
      <c r="L172" s="17" t="str">
        <f>IF(SUM('Test Sample Data'!L$3:L$98)&gt;10,IF(AND(ISNUMBER('Test Sample Data'!L171),'Test Sample Data'!L171&lt;$B$1,'Test Sample Data'!L171&gt;0),'Test Sample Data'!L171,$B$1),"")</f>
        <v/>
      </c>
      <c r="M172" s="17" t="str">
        <f>IF(SUM('Test Sample Data'!M$3:M$98)&gt;10,IF(AND(ISNUMBER('Test Sample Data'!M171),'Test Sample Data'!M171&lt;$B$1,'Test Sample Data'!M171&gt;0),'Test Sample Data'!M171,$B$1),"")</f>
        <v/>
      </c>
      <c r="N172" s="17" t="str">
        <f>'Gene Table'!D171</f>
        <v>NM_000579</v>
      </c>
      <c r="O172" s="16" t="s">
        <v>297</v>
      </c>
      <c r="P172" s="17" t="str">
        <f>IF(SUM('Control Sample Data'!D$3:D$98)&gt;10,IF(AND(ISNUMBER('Control Sample Data'!D171),'Control Sample Data'!D171&lt;$B$1,'Control Sample Data'!D171&gt;0),'Control Sample Data'!D171,$B$1),"")</f>
        <v/>
      </c>
      <c r="Q172" s="17" t="str">
        <f>IF(SUM('Control Sample Data'!E$3:E$98)&gt;10,IF(AND(ISNUMBER('Control Sample Data'!E171),'Control Sample Data'!E171&lt;$B$1,'Control Sample Data'!E171&gt;0),'Control Sample Data'!E171,$B$1),"")</f>
        <v/>
      </c>
      <c r="R172" s="17" t="str">
        <f>IF(SUM('Control Sample Data'!F$3:F$98)&gt;10,IF(AND(ISNUMBER('Control Sample Data'!F171),'Control Sample Data'!F171&lt;$B$1,'Control Sample Data'!F171&gt;0),'Control Sample Data'!F171,$B$1),"")</f>
        <v/>
      </c>
      <c r="S172" s="17" t="str">
        <f>IF(SUM('Control Sample Data'!G$3:G$98)&gt;10,IF(AND(ISNUMBER('Control Sample Data'!G171),'Control Sample Data'!G171&lt;$B$1,'Control Sample Data'!G171&gt;0),'Control Sample Data'!G171,$B$1),"")</f>
        <v/>
      </c>
      <c r="T172" s="17" t="str">
        <f>IF(SUM('Control Sample Data'!H$3:H$98)&gt;10,IF(AND(ISNUMBER('Control Sample Data'!H171),'Control Sample Data'!H171&lt;$B$1,'Control Sample Data'!H171&gt;0),'Control Sample Data'!H171,$B$1),"")</f>
        <v/>
      </c>
      <c r="U172" s="17" t="str">
        <f>IF(SUM('Control Sample Data'!I$3:I$98)&gt;10,IF(AND(ISNUMBER('Control Sample Data'!I171),'Control Sample Data'!I171&lt;$B$1,'Control Sample Data'!I171&gt;0),'Control Sample Data'!I171,$B$1),"")</f>
        <v/>
      </c>
      <c r="V172" s="17" t="str">
        <f>IF(SUM('Control Sample Data'!J$3:J$98)&gt;10,IF(AND(ISNUMBER('Control Sample Data'!J171),'Control Sample Data'!J171&lt;$B$1,'Control Sample Data'!J171&gt;0),'Control Sample Data'!J171,$B$1),"")</f>
        <v/>
      </c>
      <c r="W172" s="17" t="str">
        <f>IF(SUM('Control Sample Data'!K$3:K$98)&gt;10,IF(AND(ISNUMBER('Control Sample Data'!K171),'Control Sample Data'!K171&lt;$B$1,'Control Sample Data'!K171&gt;0),'Control Sample Data'!K171,$B$1),"")</f>
        <v/>
      </c>
      <c r="X172" s="17" t="str">
        <f>IF(SUM('Control Sample Data'!L$3:L$98)&gt;10,IF(AND(ISNUMBER('Control Sample Data'!L171),'Control Sample Data'!L171&lt;$B$1,'Control Sample Data'!L171&gt;0),'Control Sample Data'!L171,$B$1),"")</f>
        <v/>
      </c>
      <c r="Y172" s="17"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8"/>
      <c r="B173" s="16" t="str">
        <f>IF('Gene Table'!D172="","",'Gene Table'!D172)</f>
        <v>NM_007249</v>
      </c>
      <c r="C173" s="16" t="s">
        <v>301</v>
      </c>
      <c r="D173" s="17" t="str">
        <f>IF(SUM('Test Sample Data'!D$3:D$98)&gt;10,IF(AND(ISNUMBER('Test Sample Data'!D172),'Test Sample Data'!D172&lt;$B$1,'Test Sample Data'!D172&gt;0),'Test Sample Data'!D172,$B$1),"")</f>
        <v/>
      </c>
      <c r="E173" s="17" t="str">
        <f>IF(SUM('Test Sample Data'!E$3:E$98)&gt;10,IF(AND(ISNUMBER('Test Sample Data'!E172),'Test Sample Data'!E172&lt;$B$1,'Test Sample Data'!E172&gt;0),'Test Sample Data'!E172,$B$1),"")</f>
        <v/>
      </c>
      <c r="F173" s="17" t="str">
        <f>IF(SUM('Test Sample Data'!F$3:F$98)&gt;10,IF(AND(ISNUMBER('Test Sample Data'!F172),'Test Sample Data'!F172&lt;$B$1,'Test Sample Data'!F172&gt;0),'Test Sample Data'!F172,$B$1),"")</f>
        <v/>
      </c>
      <c r="G173" s="17" t="str">
        <f>IF(SUM('Test Sample Data'!G$3:G$98)&gt;10,IF(AND(ISNUMBER('Test Sample Data'!G172),'Test Sample Data'!G172&lt;$B$1,'Test Sample Data'!G172&gt;0),'Test Sample Data'!G172,$B$1),"")</f>
        <v/>
      </c>
      <c r="H173" s="17" t="str">
        <f>IF(SUM('Test Sample Data'!H$3:H$98)&gt;10,IF(AND(ISNUMBER('Test Sample Data'!H172),'Test Sample Data'!H172&lt;$B$1,'Test Sample Data'!H172&gt;0),'Test Sample Data'!H172,$B$1),"")</f>
        <v/>
      </c>
      <c r="I173" s="17" t="str">
        <f>IF(SUM('Test Sample Data'!I$3:I$98)&gt;10,IF(AND(ISNUMBER('Test Sample Data'!I172),'Test Sample Data'!I172&lt;$B$1,'Test Sample Data'!I172&gt;0),'Test Sample Data'!I172,$B$1),"")</f>
        <v/>
      </c>
      <c r="J173" s="17" t="str">
        <f>IF(SUM('Test Sample Data'!J$3:J$98)&gt;10,IF(AND(ISNUMBER('Test Sample Data'!J172),'Test Sample Data'!J172&lt;$B$1,'Test Sample Data'!J172&gt;0),'Test Sample Data'!J172,$B$1),"")</f>
        <v/>
      </c>
      <c r="K173" s="17" t="str">
        <f>IF(SUM('Test Sample Data'!K$3:K$98)&gt;10,IF(AND(ISNUMBER('Test Sample Data'!K172),'Test Sample Data'!K172&lt;$B$1,'Test Sample Data'!K172&gt;0),'Test Sample Data'!K172,$B$1),"")</f>
        <v/>
      </c>
      <c r="L173" s="17" t="str">
        <f>IF(SUM('Test Sample Data'!L$3:L$98)&gt;10,IF(AND(ISNUMBER('Test Sample Data'!L172),'Test Sample Data'!L172&lt;$B$1,'Test Sample Data'!L172&gt;0),'Test Sample Data'!L172,$B$1),"")</f>
        <v/>
      </c>
      <c r="M173" s="17" t="str">
        <f>IF(SUM('Test Sample Data'!M$3:M$98)&gt;10,IF(AND(ISNUMBER('Test Sample Data'!M172),'Test Sample Data'!M172&lt;$B$1,'Test Sample Data'!M172&gt;0),'Test Sample Data'!M172,$B$1),"")</f>
        <v/>
      </c>
      <c r="N173" s="17" t="str">
        <f>'Gene Table'!D172</f>
        <v>NM_007249</v>
      </c>
      <c r="O173" s="16" t="s">
        <v>301</v>
      </c>
      <c r="P173" s="17" t="str">
        <f>IF(SUM('Control Sample Data'!D$3:D$98)&gt;10,IF(AND(ISNUMBER('Control Sample Data'!D172),'Control Sample Data'!D172&lt;$B$1,'Control Sample Data'!D172&gt;0),'Control Sample Data'!D172,$B$1),"")</f>
        <v/>
      </c>
      <c r="Q173" s="17" t="str">
        <f>IF(SUM('Control Sample Data'!E$3:E$98)&gt;10,IF(AND(ISNUMBER('Control Sample Data'!E172),'Control Sample Data'!E172&lt;$B$1,'Control Sample Data'!E172&gt;0),'Control Sample Data'!E172,$B$1),"")</f>
        <v/>
      </c>
      <c r="R173" s="17" t="str">
        <f>IF(SUM('Control Sample Data'!F$3:F$98)&gt;10,IF(AND(ISNUMBER('Control Sample Data'!F172),'Control Sample Data'!F172&lt;$B$1,'Control Sample Data'!F172&gt;0),'Control Sample Data'!F172,$B$1),"")</f>
        <v/>
      </c>
      <c r="S173" s="17" t="str">
        <f>IF(SUM('Control Sample Data'!G$3:G$98)&gt;10,IF(AND(ISNUMBER('Control Sample Data'!G172),'Control Sample Data'!G172&lt;$B$1,'Control Sample Data'!G172&gt;0),'Control Sample Data'!G172,$B$1),"")</f>
        <v/>
      </c>
      <c r="T173" s="17" t="str">
        <f>IF(SUM('Control Sample Data'!H$3:H$98)&gt;10,IF(AND(ISNUMBER('Control Sample Data'!H172),'Control Sample Data'!H172&lt;$B$1,'Control Sample Data'!H172&gt;0),'Control Sample Data'!H172,$B$1),"")</f>
        <v/>
      </c>
      <c r="U173" s="17" t="str">
        <f>IF(SUM('Control Sample Data'!I$3:I$98)&gt;10,IF(AND(ISNUMBER('Control Sample Data'!I172),'Control Sample Data'!I172&lt;$B$1,'Control Sample Data'!I172&gt;0),'Control Sample Data'!I172,$B$1),"")</f>
        <v/>
      </c>
      <c r="V173" s="17" t="str">
        <f>IF(SUM('Control Sample Data'!J$3:J$98)&gt;10,IF(AND(ISNUMBER('Control Sample Data'!J172),'Control Sample Data'!J172&lt;$B$1,'Control Sample Data'!J172&gt;0),'Control Sample Data'!J172,$B$1),"")</f>
        <v/>
      </c>
      <c r="W173" s="17" t="str">
        <f>IF(SUM('Control Sample Data'!K$3:K$98)&gt;10,IF(AND(ISNUMBER('Control Sample Data'!K172),'Control Sample Data'!K172&lt;$B$1,'Control Sample Data'!K172&gt;0),'Control Sample Data'!K172,$B$1),"")</f>
        <v/>
      </c>
      <c r="X173" s="17" t="str">
        <f>IF(SUM('Control Sample Data'!L$3:L$98)&gt;10,IF(AND(ISNUMBER('Control Sample Data'!L172),'Control Sample Data'!L172&lt;$B$1,'Control Sample Data'!L172&gt;0),'Control Sample Data'!L172,$B$1),"")</f>
        <v/>
      </c>
      <c r="Y173" s="17"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8"/>
      <c r="B174" s="16" t="str">
        <f>IF('Gene Table'!D173="","",'Gene Table'!D173)</f>
        <v>NM_032166</v>
      </c>
      <c r="C174" s="16" t="s">
        <v>305</v>
      </c>
      <c r="D174" s="17" t="str">
        <f>IF(SUM('Test Sample Data'!D$3:D$98)&gt;10,IF(AND(ISNUMBER('Test Sample Data'!D173),'Test Sample Data'!D173&lt;$B$1,'Test Sample Data'!D173&gt;0),'Test Sample Data'!D173,$B$1),"")</f>
        <v/>
      </c>
      <c r="E174" s="17" t="str">
        <f>IF(SUM('Test Sample Data'!E$3:E$98)&gt;10,IF(AND(ISNUMBER('Test Sample Data'!E173),'Test Sample Data'!E173&lt;$B$1,'Test Sample Data'!E173&gt;0),'Test Sample Data'!E173,$B$1),"")</f>
        <v/>
      </c>
      <c r="F174" s="17" t="str">
        <f>IF(SUM('Test Sample Data'!F$3:F$98)&gt;10,IF(AND(ISNUMBER('Test Sample Data'!F173),'Test Sample Data'!F173&lt;$B$1,'Test Sample Data'!F173&gt;0),'Test Sample Data'!F173,$B$1),"")</f>
        <v/>
      </c>
      <c r="G174" s="17" t="str">
        <f>IF(SUM('Test Sample Data'!G$3:G$98)&gt;10,IF(AND(ISNUMBER('Test Sample Data'!G173),'Test Sample Data'!G173&lt;$B$1,'Test Sample Data'!G173&gt;0),'Test Sample Data'!G173,$B$1),"")</f>
        <v/>
      </c>
      <c r="H174" s="17" t="str">
        <f>IF(SUM('Test Sample Data'!H$3:H$98)&gt;10,IF(AND(ISNUMBER('Test Sample Data'!H173),'Test Sample Data'!H173&lt;$B$1,'Test Sample Data'!H173&gt;0),'Test Sample Data'!H173,$B$1),"")</f>
        <v/>
      </c>
      <c r="I174" s="17" t="str">
        <f>IF(SUM('Test Sample Data'!I$3:I$98)&gt;10,IF(AND(ISNUMBER('Test Sample Data'!I173),'Test Sample Data'!I173&lt;$B$1,'Test Sample Data'!I173&gt;0),'Test Sample Data'!I173,$B$1),"")</f>
        <v/>
      </c>
      <c r="J174" s="17" t="str">
        <f>IF(SUM('Test Sample Data'!J$3:J$98)&gt;10,IF(AND(ISNUMBER('Test Sample Data'!J173),'Test Sample Data'!J173&lt;$B$1,'Test Sample Data'!J173&gt;0),'Test Sample Data'!J173,$B$1),"")</f>
        <v/>
      </c>
      <c r="K174" s="17" t="str">
        <f>IF(SUM('Test Sample Data'!K$3:K$98)&gt;10,IF(AND(ISNUMBER('Test Sample Data'!K173),'Test Sample Data'!K173&lt;$B$1,'Test Sample Data'!K173&gt;0),'Test Sample Data'!K173,$B$1),"")</f>
        <v/>
      </c>
      <c r="L174" s="17" t="str">
        <f>IF(SUM('Test Sample Data'!L$3:L$98)&gt;10,IF(AND(ISNUMBER('Test Sample Data'!L173),'Test Sample Data'!L173&lt;$B$1,'Test Sample Data'!L173&gt;0),'Test Sample Data'!L173,$B$1),"")</f>
        <v/>
      </c>
      <c r="M174" s="17" t="str">
        <f>IF(SUM('Test Sample Data'!M$3:M$98)&gt;10,IF(AND(ISNUMBER('Test Sample Data'!M173),'Test Sample Data'!M173&lt;$B$1,'Test Sample Data'!M173&gt;0),'Test Sample Data'!M173,$B$1),"")</f>
        <v/>
      </c>
      <c r="N174" s="17" t="str">
        <f>'Gene Table'!D173</f>
        <v>NM_032166</v>
      </c>
      <c r="O174" s="16" t="s">
        <v>305</v>
      </c>
      <c r="P174" s="17" t="str">
        <f>IF(SUM('Control Sample Data'!D$3:D$98)&gt;10,IF(AND(ISNUMBER('Control Sample Data'!D173),'Control Sample Data'!D173&lt;$B$1,'Control Sample Data'!D173&gt;0),'Control Sample Data'!D173,$B$1),"")</f>
        <v/>
      </c>
      <c r="Q174" s="17" t="str">
        <f>IF(SUM('Control Sample Data'!E$3:E$98)&gt;10,IF(AND(ISNUMBER('Control Sample Data'!E173),'Control Sample Data'!E173&lt;$B$1,'Control Sample Data'!E173&gt;0),'Control Sample Data'!E173,$B$1),"")</f>
        <v/>
      </c>
      <c r="R174" s="17" t="str">
        <f>IF(SUM('Control Sample Data'!F$3:F$98)&gt;10,IF(AND(ISNUMBER('Control Sample Data'!F173),'Control Sample Data'!F173&lt;$B$1,'Control Sample Data'!F173&gt;0),'Control Sample Data'!F173,$B$1),"")</f>
        <v/>
      </c>
      <c r="S174" s="17" t="str">
        <f>IF(SUM('Control Sample Data'!G$3:G$98)&gt;10,IF(AND(ISNUMBER('Control Sample Data'!G173),'Control Sample Data'!G173&lt;$B$1,'Control Sample Data'!G173&gt;0),'Control Sample Data'!G173,$B$1),"")</f>
        <v/>
      </c>
      <c r="T174" s="17" t="str">
        <f>IF(SUM('Control Sample Data'!H$3:H$98)&gt;10,IF(AND(ISNUMBER('Control Sample Data'!H173),'Control Sample Data'!H173&lt;$B$1,'Control Sample Data'!H173&gt;0),'Control Sample Data'!H173,$B$1),"")</f>
        <v/>
      </c>
      <c r="U174" s="17" t="str">
        <f>IF(SUM('Control Sample Data'!I$3:I$98)&gt;10,IF(AND(ISNUMBER('Control Sample Data'!I173),'Control Sample Data'!I173&lt;$B$1,'Control Sample Data'!I173&gt;0),'Control Sample Data'!I173,$B$1),"")</f>
        <v/>
      </c>
      <c r="V174" s="17" t="str">
        <f>IF(SUM('Control Sample Data'!J$3:J$98)&gt;10,IF(AND(ISNUMBER('Control Sample Data'!J173),'Control Sample Data'!J173&lt;$B$1,'Control Sample Data'!J173&gt;0),'Control Sample Data'!J173,$B$1),"")</f>
        <v/>
      </c>
      <c r="W174" s="17" t="str">
        <f>IF(SUM('Control Sample Data'!K$3:K$98)&gt;10,IF(AND(ISNUMBER('Control Sample Data'!K173),'Control Sample Data'!K173&lt;$B$1,'Control Sample Data'!K173&gt;0),'Control Sample Data'!K173,$B$1),"")</f>
        <v/>
      </c>
      <c r="X174" s="17" t="str">
        <f>IF(SUM('Control Sample Data'!L$3:L$98)&gt;10,IF(AND(ISNUMBER('Control Sample Data'!L173),'Control Sample Data'!L173&lt;$B$1,'Control Sample Data'!L173&gt;0),'Control Sample Data'!L173,$B$1),"")</f>
        <v/>
      </c>
      <c r="Y174" s="17"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8"/>
      <c r="B175" s="16" t="str">
        <f>IF('Gene Table'!D174="","",'Gene Table'!D174)</f>
        <v>NM_007050</v>
      </c>
      <c r="C175" s="16" t="s">
        <v>309</v>
      </c>
      <c r="D175" s="17" t="str">
        <f>IF(SUM('Test Sample Data'!D$3:D$98)&gt;10,IF(AND(ISNUMBER('Test Sample Data'!D174),'Test Sample Data'!D174&lt;$B$1,'Test Sample Data'!D174&gt;0),'Test Sample Data'!D174,$B$1),"")</f>
        <v/>
      </c>
      <c r="E175" s="17" t="str">
        <f>IF(SUM('Test Sample Data'!E$3:E$98)&gt;10,IF(AND(ISNUMBER('Test Sample Data'!E174),'Test Sample Data'!E174&lt;$B$1,'Test Sample Data'!E174&gt;0),'Test Sample Data'!E174,$B$1),"")</f>
        <v/>
      </c>
      <c r="F175" s="17" t="str">
        <f>IF(SUM('Test Sample Data'!F$3:F$98)&gt;10,IF(AND(ISNUMBER('Test Sample Data'!F174),'Test Sample Data'!F174&lt;$B$1,'Test Sample Data'!F174&gt;0),'Test Sample Data'!F174,$B$1),"")</f>
        <v/>
      </c>
      <c r="G175" s="17" t="str">
        <f>IF(SUM('Test Sample Data'!G$3:G$98)&gt;10,IF(AND(ISNUMBER('Test Sample Data'!G174),'Test Sample Data'!G174&lt;$B$1,'Test Sample Data'!G174&gt;0),'Test Sample Data'!G174,$B$1),"")</f>
        <v/>
      </c>
      <c r="H175" s="17" t="str">
        <f>IF(SUM('Test Sample Data'!H$3:H$98)&gt;10,IF(AND(ISNUMBER('Test Sample Data'!H174),'Test Sample Data'!H174&lt;$B$1,'Test Sample Data'!H174&gt;0),'Test Sample Data'!H174,$B$1),"")</f>
        <v/>
      </c>
      <c r="I175" s="17" t="str">
        <f>IF(SUM('Test Sample Data'!I$3:I$98)&gt;10,IF(AND(ISNUMBER('Test Sample Data'!I174),'Test Sample Data'!I174&lt;$B$1,'Test Sample Data'!I174&gt;0),'Test Sample Data'!I174,$B$1),"")</f>
        <v/>
      </c>
      <c r="J175" s="17" t="str">
        <f>IF(SUM('Test Sample Data'!J$3:J$98)&gt;10,IF(AND(ISNUMBER('Test Sample Data'!J174),'Test Sample Data'!J174&lt;$B$1,'Test Sample Data'!J174&gt;0),'Test Sample Data'!J174,$B$1),"")</f>
        <v/>
      </c>
      <c r="K175" s="17" t="str">
        <f>IF(SUM('Test Sample Data'!K$3:K$98)&gt;10,IF(AND(ISNUMBER('Test Sample Data'!K174),'Test Sample Data'!K174&lt;$B$1,'Test Sample Data'!K174&gt;0),'Test Sample Data'!K174,$B$1),"")</f>
        <v/>
      </c>
      <c r="L175" s="17" t="str">
        <f>IF(SUM('Test Sample Data'!L$3:L$98)&gt;10,IF(AND(ISNUMBER('Test Sample Data'!L174),'Test Sample Data'!L174&lt;$B$1,'Test Sample Data'!L174&gt;0),'Test Sample Data'!L174,$B$1),"")</f>
        <v/>
      </c>
      <c r="M175" s="17" t="str">
        <f>IF(SUM('Test Sample Data'!M$3:M$98)&gt;10,IF(AND(ISNUMBER('Test Sample Data'!M174),'Test Sample Data'!M174&lt;$B$1,'Test Sample Data'!M174&gt;0),'Test Sample Data'!M174,$B$1),"")</f>
        <v/>
      </c>
      <c r="N175" s="17" t="str">
        <f>'Gene Table'!D174</f>
        <v>NM_007050</v>
      </c>
      <c r="O175" s="16" t="s">
        <v>309</v>
      </c>
      <c r="P175" s="17" t="str">
        <f>IF(SUM('Control Sample Data'!D$3:D$98)&gt;10,IF(AND(ISNUMBER('Control Sample Data'!D174),'Control Sample Data'!D174&lt;$B$1,'Control Sample Data'!D174&gt;0),'Control Sample Data'!D174,$B$1),"")</f>
        <v/>
      </c>
      <c r="Q175" s="17" t="str">
        <f>IF(SUM('Control Sample Data'!E$3:E$98)&gt;10,IF(AND(ISNUMBER('Control Sample Data'!E174),'Control Sample Data'!E174&lt;$B$1,'Control Sample Data'!E174&gt;0),'Control Sample Data'!E174,$B$1),"")</f>
        <v/>
      </c>
      <c r="R175" s="17" t="str">
        <f>IF(SUM('Control Sample Data'!F$3:F$98)&gt;10,IF(AND(ISNUMBER('Control Sample Data'!F174),'Control Sample Data'!F174&lt;$B$1,'Control Sample Data'!F174&gt;0),'Control Sample Data'!F174,$B$1),"")</f>
        <v/>
      </c>
      <c r="S175" s="17" t="str">
        <f>IF(SUM('Control Sample Data'!G$3:G$98)&gt;10,IF(AND(ISNUMBER('Control Sample Data'!G174),'Control Sample Data'!G174&lt;$B$1,'Control Sample Data'!G174&gt;0),'Control Sample Data'!G174,$B$1),"")</f>
        <v/>
      </c>
      <c r="T175" s="17" t="str">
        <f>IF(SUM('Control Sample Data'!H$3:H$98)&gt;10,IF(AND(ISNUMBER('Control Sample Data'!H174),'Control Sample Data'!H174&lt;$B$1,'Control Sample Data'!H174&gt;0),'Control Sample Data'!H174,$B$1),"")</f>
        <v/>
      </c>
      <c r="U175" s="17" t="str">
        <f>IF(SUM('Control Sample Data'!I$3:I$98)&gt;10,IF(AND(ISNUMBER('Control Sample Data'!I174),'Control Sample Data'!I174&lt;$B$1,'Control Sample Data'!I174&gt;0),'Control Sample Data'!I174,$B$1),"")</f>
        <v/>
      </c>
      <c r="V175" s="17" t="str">
        <f>IF(SUM('Control Sample Data'!J$3:J$98)&gt;10,IF(AND(ISNUMBER('Control Sample Data'!J174),'Control Sample Data'!J174&lt;$B$1,'Control Sample Data'!J174&gt;0),'Control Sample Data'!J174,$B$1),"")</f>
        <v/>
      </c>
      <c r="W175" s="17" t="str">
        <f>IF(SUM('Control Sample Data'!K$3:K$98)&gt;10,IF(AND(ISNUMBER('Control Sample Data'!K174),'Control Sample Data'!K174&lt;$B$1,'Control Sample Data'!K174&gt;0),'Control Sample Data'!K174,$B$1),"")</f>
        <v/>
      </c>
      <c r="X175" s="17" t="str">
        <f>IF(SUM('Control Sample Data'!L$3:L$98)&gt;10,IF(AND(ISNUMBER('Control Sample Data'!L174),'Control Sample Data'!L174&lt;$B$1,'Control Sample Data'!L174&gt;0),'Control Sample Data'!L174,$B$1),"")</f>
        <v/>
      </c>
      <c r="Y175" s="17"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8"/>
      <c r="B176" s="16" t="str">
        <f>IF('Gene Table'!D175="","",'Gene Table'!D175)</f>
        <v>NM_007027</v>
      </c>
      <c r="C176" s="16" t="s">
        <v>313</v>
      </c>
      <c r="D176" s="17" t="str">
        <f>IF(SUM('Test Sample Data'!D$3:D$98)&gt;10,IF(AND(ISNUMBER('Test Sample Data'!D175),'Test Sample Data'!D175&lt;$B$1,'Test Sample Data'!D175&gt;0),'Test Sample Data'!D175,$B$1),"")</f>
        <v/>
      </c>
      <c r="E176" s="17" t="str">
        <f>IF(SUM('Test Sample Data'!E$3:E$98)&gt;10,IF(AND(ISNUMBER('Test Sample Data'!E175),'Test Sample Data'!E175&lt;$B$1,'Test Sample Data'!E175&gt;0),'Test Sample Data'!E175,$B$1),"")</f>
        <v/>
      </c>
      <c r="F176" s="17" t="str">
        <f>IF(SUM('Test Sample Data'!F$3:F$98)&gt;10,IF(AND(ISNUMBER('Test Sample Data'!F175),'Test Sample Data'!F175&lt;$B$1,'Test Sample Data'!F175&gt;0),'Test Sample Data'!F175,$B$1),"")</f>
        <v/>
      </c>
      <c r="G176" s="17" t="str">
        <f>IF(SUM('Test Sample Data'!G$3:G$98)&gt;10,IF(AND(ISNUMBER('Test Sample Data'!G175),'Test Sample Data'!G175&lt;$B$1,'Test Sample Data'!G175&gt;0),'Test Sample Data'!G175,$B$1),"")</f>
        <v/>
      </c>
      <c r="H176" s="17" t="str">
        <f>IF(SUM('Test Sample Data'!H$3:H$98)&gt;10,IF(AND(ISNUMBER('Test Sample Data'!H175),'Test Sample Data'!H175&lt;$B$1,'Test Sample Data'!H175&gt;0),'Test Sample Data'!H175,$B$1),"")</f>
        <v/>
      </c>
      <c r="I176" s="17" t="str">
        <f>IF(SUM('Test Sample Data'!I$3:I$98)&gt;10,IF(AND(ISNUMBER('Test Sample Data'!I175),'Test Sample Data'!I175&lt;$B$1,'Test Sample Data'!I175&gt;0),'Test Sample Data'!I175,$B$1),"")</f>
        <v/>
      </c>
      <c r="J176" s="17" t="str">
        <f>IF(SUM('Test Sample Data'!J$3:J$98)&gt;10,IF(AND(ISNUMBER('Test Sample Data'!J175),'Test Sample Data'!J175&lt;$B$1,'Test Sample Data'!J175&gt;0),'Test Sample Data'!J175,$B$1),"")</f>
        <v/>
      </c>
      <c r="K176" s="17" t="str">
        <f>IF(SUM('Test Sample Data'!K$3:K$98)&gt;10,IF(AND(ISNUMBER('Test Sample Data'!K175),'Test Sample Data'!K175&lt;$B$1,'Test Sample Data'!K175&gt;0),'Test Sample Data'!K175,$B$1),"")</f>
        <v/>
      </c>
      <c r="L176" s="17" t="str">
        <f>IF(SUM('Test Sample Data'!L$3:L$98)&gt;10,IF(AND(ISNUMBER('Test Sample Data'!L175),'Test Sample Data'!L175&lt;$B$1,'Test Sample Data'!L175&gt;0),'Test Sample Data'!L175,$B$1),"")</f>
        <v/>
      </c>
      <c r="M176" s="17" t="str">
        <f>IF(SUM('Test Sample Data'!M$3:M$98)&gt;10,IF(AND(ISNUMBER('Test Sample Data'!M175),'Test Sample Data'!M175&lt;$B$1,'Test Sample Data'!M175&gt;0),'Test Sample Data'!M175,$B$1),"")</f>
        <v/>
      </c>
      <c r="N176" s="17" t="str">
        <f>'Gene Table'!D175</f>
        <v>NM_007027</v>
      </c>
      <c r="O176" s="16" t="s">
        <v>313</v>
      </c>
      <c r="P176" s="17" t="str">
        <f>IF(SUM('Control Sample Data'!D$3:D$98)&gt;10,IF(AND(ISNUMBER('Control Sample Data'!D175),'Control Sample Data'!D175&lt;$B$1,'Control Sample Data'!D175&gt;0),'Control Sample Data'!D175,$B$1),"")</f>
        <v/>
      </c>
      <c r="Q176" s="17" t="str">
        <f>IF(SUM('Control Sample Data'!E$3:E$98)&gt;10,IF(AND(ISNUMBER('Control Sample Data'!E175),'Control Sample Data'!E175&lt;$B$1,'Control Sample Data'!E175&gt;0),'Control Sample Data'!E175,$B$1),"")</f>
        <v/>
      </c>
      <c r="R176" s="17" t="str">
        <f>IF(SUM('Control Sample Data'!F$3:F$98)&gt;10,IF(AND(ISNUMBER('Control Sample Data'!F175),'Control Sample Data'!F175&lt;$B$1,'Control Sample Data'!F175&gt;0),'Control Sample Data'!F175,$B$1),"")</f>
        <v/>
      </c>
      <c r="S176" s="17" t="str">
        <f>IF(SUM('Control Sample Data'!G$3:G$98)&gt;10,IF(AND(ISNUMBER('Control Sample Data'!G175),'Control Sample Data'!G175&lt;$B$1,'Control Sample Data'!G175&gt;0),'Control Sample Data'!G175,$B$1),"")</f>
        <v/>
      </c>
      <c r="T176" s="17" t="str">
        <f>IF(SUM('Control Sample Data'!H$3:H$98)&gt;10,IF(AND(ISNUMBER('Control Sample Data'!H175),'Control Sample Data'!H175&lt;$B$1,'Control Sample Data'!H175&gt;0),'Control Sample Data'!H175,$B$1),"")</f>
        <v/>
      </c>
      <c r="U176" s="17" t="str">
        <f>IF(SUM('Control Sample Data'!I$3:I$98)&gt;10,IF(AND(ISNUMBER('Control Sample Data'!I175),'Control Sample Data'!I175&lt;$B$1,'Control Sample Data'!I175&gt;0),'Control Sample Data'!I175,$B$1),"")</f>
        <v/>
      </c>
      <c r="V176" s="17" t="str">
        <f>IF(SUM('Control Sample Data'!J$3:J$98)&gt;10,IF(AND(ISNUMBER('Control Sample Data'!J175),'Control Sample Data'!J175&lt;$B$1,'Control Sample Data'!J175&gt;0),'Control Sample Data'!J175,$B$1),"")</f>
        <v/>
      </c>
      <c r="W176" s="17" t="str">
        <f>IF(SUM('Control Sample Data'!K$3:K$98)&gt;10,IF(AND(ISNUMBER('Control Sample Data'!K175),'Control Sample Data'!K175&lt;$B$1,'Control Sample Data'!K175&gt;0),'Control Sample Data'!K175,$B$1),"")</f>
        <v/>
      </c>
      <c r="X176" s="17" t="str">
        <f>IF(SUM('Control Sample Data'!L$3:L$98)&gt;10,IF(AND(ISNUMBER('Control Sample Data'!L175),'Control Sample Data'!L175&lt;$B$1,'Control Sample Data'!L175&gt;0),'Control Sample Data'!L175,$B$1),"")</f>
        <v/>
      </c>
      <c r="Y176" s="17"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8"/>
      <c r="B177" s="16" t="str">
        <f>IF('Gene Table'!D176="","",'Gene Table'!D176)</f>
        <v>NM_006409</v>
      </c>
      <c r="C177" s="16" t="s">
        <v>317</v>
      </c>
      <c r="D177" s="17" t="str">
        <f>IF(SUM('Test Sample Data'!D$3:D$98)&gt;10,IF(AND(ISNUMBER('Test Sample Data'!D176),'Test Sample Data'!D176&lt;$B$1,'Test Sample Data'!D176&gt;0),'Test Sample Data'!D176,$B$1),"")</f>
        <v/>
      </c>
      <c r="E177" s="17" t="str">
        <f>IF(SUM('Test Sample Data'!E$3:E$98)&gt;10,IF(AND(ISNUMBER('Test Sample Data'!E176),'Test Sample Data'!E176&lt;$B$1,'Test Sample Data'!E176&gt;0),'Test Sample Data'!E176,$B$1),"")</f>
        <v/>
      </c>
      <c r="F177" s="17" t="str">
        <f>IF(SUM('Test Sample Data'!F$3:F$98)&gt;10,IF(AND(ISNUMBER('Test Sample Data'!F176),'Test Sample Data'!F176&lt;$B$1,'Test Sample Data'!F176&gt;0),'Test Sample Data'!F176,$B$1),"")</f>
        <v/>
      </c>
      <c r="G177" s="17" t="str">
        <f>IF(SUM('Test Sample Data'!G$3:G$98)&gt;10,IF(AND(ISNUMBER('Test Sample Data'!G176),'Test Sample Data'!G176&lt;$B$1,'Test Sample Data'!G176&gt;0),'Test Sample Data'!G176,$B$1),"")</f>
        <v/>
      </c>
      <c r="H177" s="17" t="str">
        <f>IF(SUM('Test Sample Data'!H$3:H$98)&gt;10,IF(AND(ISNUMBER('Test Sample Data'!H176),'Test Sample Data'!H176&lt;$B$1,'Test Sample Data'!H176&gt;0),'Test Sample Data'!H176,$B$1),"")</f>
        <v/>
      </c>
      <c r="I177" s="17" t="str">
        <f>IF(SUM('Test Sample Data'!I$3:I$98)&gt;10,IF(AND(ISNUMBER('Test Sample Data'!I176),'Test Sample Data'!I176&lt;$B$1,'Test Sample Data'!I176&gt;0),'Test Sample Data'!I176,$B$1),"")</f>
        <v/>
      </c>
      <c r="J177" s="17" t="str">
        <f>IF(SUM('Test Sample Data'!J$3:J$98)&gt;10,IF(AND(ISNUMBER('Test Sample Data'!J176),'Test Sample Data'!J176&lt;$B$1,'Test Sample Data'!J176&gt;0),'Test Sample Data'!J176,$B$1),"")</f>
        <v/>
      </c>
      <c r="K177" s="17" t="str">
        <f>IF(SUM('Test Sample Data'!K$3:K$98)&gt;10,IF(AND(ISNUMBER('Test Sample Data'!K176),'Test Sample Data'!K176&lt;$B$1,'Test Sample Data'!K176&gt;0),'Test Sample Data'!K176,$B$1),"")</f>
        <v/>
      </c>
      <c r="L177" s="17" t="str">
        <f>IF(SUM('Test Sample Data'!L$3:L$98)&gt;10,IF(AND(ISNUMBER('Test Sample Data'!L176),'Test Sample Data'!L176&lt;$B$1,'Test Sample Data'!L176&gt;0),'Test Sample Data'!L176,$B$1),"")</f>
        <v/>
      </c>
      <c r="M177" s="17" t="str">
        <f>IF(SUM('Test Sample Data'!M$3:M$98)&gt;10,IF(AND(ISNUMBER('Test Sample Data'!M176),'Test Sample Data'!M176&lt;$B$1,'Test Sample Data'!M176&gt;0),'Test Sample Data'!M176,$B$1),"")</f>
        <v/>
      </c>
      <c r="N177" s="17" t="str">
        <f>'Gene Table'!D176</f>
        <v>NM_006409</v>
      </c>
      <c r="O177" s="16" t="s">
        <v>317</v>
      </c>
      <c r="P177" s="17" t="str">
        <f>IF(SUM('Control Sample Data'!D$3:D$98)&gt;10,IF(AND(ISNUMBER('Control Sample Data'!D176),'Control Sample Data'!D176&lt;$B$1,'Control Sample Data'!D176&gt;0),'Control Sample Data'!D176,$B$1),"")</f>
        <v/>
      </c>
      <c r="Q177" s="17" t="str">
        <f>IF(SUM('Control Sample Data'!E$3:E$98)&gt;10,IF(AND(ISNUMBER('Control Sample Data'!E176),'Control Sample Data'!E176&lt;$B$1,'Control Sample Data'!E176&gt;0),'Control Sample Data'!E176,$B$1),"")</f>
        <v/>
      </c>
      <c r="R177" s="17" t="str">
        <f>IF(SUM('Control Sample Data'!F$3:F$98)&gt;10,IF(AND(ISNUMBER('Control Sample Data'!F176),'Control Sample Data'!F176&lt;$B$1,'Control Sample Data'!F176&gt;0),'Control Sample Data'!F176,$B$1),"")</f>
        <v/>
      </c>
      <c r="S177" s="17" t="str">
        <f>IF(SUM('Control Sample Data'!G$3:G$98)&gt;10,IF(AND(ISNUMBER('Control Sample Data'!G176),'Control Sample Data'!G176&lt;$B$1,'Control Sample Data'!G176&gt;0),'Control Sample Data'!G176,$B$1),"")</f>
        <v/>
      </c>
      <c r="T177" s="17" t="str">
        <f>IF(SUM('Control Sample Data'!H$3:H$98)&gt;10,IF(AND(ISNUMBER('Control Sample Data'!H176),'Control Sample Data'!H176&lt;$B$1,'Control Sample Data'!H176&gt;0),'Control Sample Data'!H176,$B$1),"")</f>
        <v/>
      </c>
      <c r="U177" s="17" t="str">
        <f>IF(SUM('Control Sample Data'!I$3:I$98)&gt;10,IF(AND(ISNUMBER('Control Sample Data'!I176),'Control Sample Data'!I176&lt;$B$1,'Control Sample Data'!I176&gt;0),'Control Sample Data'!I176,$B$1),"")</f>
        <v/>
      </c>
      <c r="V177" s="17" t="str">
        <f>IF(SUM('Control Sample Data'!J$3:J$98)&gt;10,IF(AND(ISNUMBER('Control Sample Data'!J176),'Control Sample Data'!J176&lt;$B$1,'Control Sample Data'!J176&gt;0),'Control Sample Data'!J176,$B$1),"")</f>
        <v/>
      </c>
      <c r="W177" s="17" t="str">
        <f>IF(SUM('Control Sample Data'!K$3:K$98)&gt;10,IF(AND(ISNUMBER('Control Sample Data'!K176),'Control Sample Data'!K176&lt;$B$1,'Control Sample Data'!K176&gt;0),'Control Sample Data'!K176,$B$1),"")</f>
        <v/>
      </c>
      <c r="X177" s="17" t="str">
        <f>IF(SUM('Control Sample Data'!L$3:L$98)&gt;10,IF(AND(ISNUMBER('Control Sample Data'!L176),'Control Sample Data'!L176&lt;$B$1,'Control Sample Data'!L176&gt;0),'Control Sample Data'!L176,$B$1),"")</f>
        <v/>
      </c>
      <c r="Y177" s="17"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8"/>
      <c r="B178" s="16" t="str">
        <f>IF('Gene Table'!D177="","",'Gene Table'!D177)</f>
        <v>NM_004364</v>
      </c>
      <c r="C178" s="16" t="s">
        <v>321</v>
      </c>
      <c r="D178" s="17" t="str">
        <f>IF(SUM('Test Sample Data'!D$3:D$98)&gt;10,IF(AND(ISNUMBER('Test Sample Data'!D177),'Test Sample Data'!D177&lt;$B$1,'Test Sample Data'!D177&gt;0),'Test Sample Data'!D177,$B$1),"")</f>
        <v/>
      </c>
      <c r="E178" s="17" t="str">
        <f>IF(SUM('Test Sample Data'!E$3:E$98)&gt;10,IF(AND(ISNUMBER('Test Sample Data'!E177),'Test Sample Data'!E177&lt;$B$1,'Test Sample Data'!E177&gt;0),'Test Sample Data'!E177,$B$1),"")</f>
        <v/>
      </c>
      <c r="F178" s="17" t="str">
        <f>IF(SUM('Test Sample Data'!F$3:F$98)&gt;10,IF(AND(ISNUMBER('Test Sample Data'!F177),'Test Sample Data'!F177&lt;$B$1,'Test Sample Data'!F177&gt;0),'Test Sample Data'!F177,$B$1),"")</f>
        <v/>
      </c>
      <c r="G178" s="17" t="str">
        <f>IF(SUM('Test Sample Data'!G$3:G$98)&gt;10,IF(AND(ISNUMBER('Test Sample Data'!G177),'Test Sample Data'!G177&lt;$B$1,'Test Sample Data'!G177&gt;0),'Test Sample Data'!G177,$B$1),"")</f>
        <v/>
      </c>
      <c r="H178" s="17" t="str">
        <f>IF(SUM('Test Sample Data'!H$3:H$98)&gt;10,IF(AND(ISNUMBER('Test Sample Data'!H177),'Test Sample Data'!H177&lt;$B$1,'Test Sample Data'!H177&gt;0),'Test Sample Data'!H177,$B$1),"")</f>
        <v/>
      </c>
      <c r="I178" s="17" t="str">
        <f>IF(SUM('Test Sample Data'!I$3:I$98)&gt;10,IF(AND(ISNUMBER('Test Sample Data'!I177),'Test Sample Data'!I177&lt;$B$1,'Test Sample Data'!I177&gt;0),'Test Sample Data'!I177,$B$1),"")</f>
        <v/>
      </c>
      <c r="J178" s="17" t="str">
        <f>IF(SUM('Test Sample Data'!J$3:J$98)&gt;10,IF(AND(ISNUMBER('Test Sample Data'!J177),'Test Sample Data'!J177&lt;$B$1,'Test Sample Data'!J177&gt;0),'Test Sample Data'!J177,$B$1),"")</f>
        <v/>
      </c>
      <c r="K178" s="17" t="str">
        <f>IF(SUM('Test Sample Data'!K$3:K$98)&gt;10,IF(AND(ISNUMBER('Test Sample Data'!K177),'Test Sample Data'!K177&lt;$B$1,'Test Sample Data'!K177&gt;0),'Test Sample Data'!K177,$B$1),"")</f>
        <v/>
      </c>
      <c r="L178" s="17" t="str">
        <f>IF(SUM('Test Sample Data'!L$3:L$98)&gt;10,IF(AND(ISNUMBER('Test Sample Data'!L177),'Test Sample Data'!L177&lt;$B$1,'Test Sample Data'!L177&gt;0),'Test Sample Data'!L177,$B$1),"")</f>
        <v/>
      </c>
      <c r="M178" s="17" t="str">
        <f>IF(SUM('Test Sample Data'!M$3:M$98)&gt;10,IF(AND(ISNUMBER('Test Sample Data'!M177),'Test Sample Data'!M177&lt;$B$1,'Test Sample Data'!M177&gt;0),'Test Sample Data'!M177,$B$1),"")</f>
        <v/>
      </c>
      <c r="N178" s="17" t="str">
        <f>'Gene Table'!D177</f>
        <v>NM_004364</v>
      </c>
      <c r="O178" s="16" t="s">
        <v>321</v>
      </c>
      <c r="P178" s="17" t="str">
        <f>IF(SUM('Control Sample Data'!D$3:D$98)&gt;10,IF(AND(ISNUMBER('Control Sample Data'!D177),'Control Sample Data'!D177&lt;$B$1,'Control Sample Data'!D177&gt;0),'Control Sample Data'!D177,$B$1),"")</f>
        <v/>
      </c>
      <c r="Q178" s="17" t="str">
        <f>IF(SUM('Control Sample Data'!E$3:E$98)&gt;10,IF(AND(ISNUMBER('Control Sample Data'!E177),'Control Sample Data'!E177&lt;$B$1,'Control Sample Data'!E177&gt;0),'Control Sample Data'!E177,$B$1),"")</f>
        <v/>
      </c>
      <c r="R178" s="17" t="str">
        <f>IF(SUM('Control Sample Data'!F$3:F$98)&gt;10,IF(AND(ISNUMBER('Control Sample Data'!F177),'Control Sample Data'!F177&lt;$B$1,'Control Sample Data'!F177&gt;0),'Control Sample Data'!F177,$B$1),"")</f>
        <v/>
      </c>
      <c r="S178" s="17" t="str">
        <f>IF(SUM('Control Sample Data'!G$3:G$98)&gt;10,IF(AND(ISNUMBER('Control Sample Data'!G177),'Control Sample Data'!G177&lt;$B$1,'Control Sample Data'!G177&gt;0),'Control Sample Data'!G177,$B$1),"")</f>
        <v/>
      </c>
      <c r="T178" s="17" t="str">
        <f>IF(SUM('Control Sample Data'!H$3:H$98)&gt;10,IF(AND(ISNUMBER('Control Sample Data'!H177),'Control Sample Data'!H177&lt;$B$1,'Control Sample Data'!H177&gt;0),'Control Sample Data'!H177,$B$1),"")</f>
        <v/>
      </c>
      <c r="U178" s="17" t="str">
        <f>IF(SUM('Control Sample Data'!I$3:I$98)&gt;10,IF(AND(ISNUMBER('Control Sample Data'!I177),'Control Sample Data'!I177&lt;$B$1,'Control Sample Data'!I177&gt;0),'Control Sample Data'!I177,$B$1),"")</f>
        <v/>
      </c>
      <c r="V178" s="17" t="str">
        <f>IF(SUM('Control Sample Data'!J$3:J$98)&gt;10,IF(AND(ISNUMBER('Control Sample Data'!J177),'Control Sample Data'!J177&lt;$B$1,'Control Sample Data'!J177&gt;0),'Control Sample Data'!J177,$B$1),"")</f>
        <v/>
      </c>
      <c r="W178" s="17" t="str">
        <f>IF(SUM('Control Sample Data'!K$3:K$98)&gt;10,IF(AND(ISNUMBER('Control Sample Data'!K177),'Control Sample Data'!K177&lt;$B$1,'Control Sample Data'!K177&gt;0),'Control Sample Data'!K177,$B$1),"")</f>
        <v/>
      </c>
      <c r="X178" s="17" t="str">
        <f>IF(SUM('Control Sample Data'!L$3:L$98)&gt;10,IF(AND(ISNUMBER('Control Sample Data'!L177),'Control Sample Data'!L177&lt;$B$1,'Control Sample Data'!L177&gt;0),'Control Sample Data'!L177,$B$1),"")</f>
        <v/>
      </c>
      <c r="Y178" s="17"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8"/>
      <c r="B179" s="16" t="str">
        <f>IF('Gene Table'!D178="","",'Gene Table'!D178)</f>
        <v>NM_000075</v>
      </c>
      <c r="C179" s="16" t="s">
        <v>325</v>
      </c>
      <c r="D179" s="17" t="str">
        <f>IF(SUM('Test Sample Data'!D$3:D$98)&gt;10,IF(AND(ISNUMBER('Test Sample Data'!D178),'Test Sample Data'!D178&lt;$B$1,'Test Sample Data'!D178&gt;0),'Test Sample Data'!D178,$B$1),"")</f>
        <v/>
      </c>
      <c r="E179" s="17" t="str">
        <f>IF(SUM('Test Sample Data'!E$3:E$98)&gt;10,IF(AND(ISNUMBER('Test Sample Data'!E178),'Test Sample Data'!E178&lt;$B$1,'Test Sample Data'!E178&gt;0),'Test Sample Data'!E178,$B$1),"")</f>
        <v/>
      </c>
      <c r="F179" s="17" t="str">
        <f>IF(SUM('Test Sample Data'!F$3:F$98)&gt;10,IF(AND(ISNUMBER('Test Sample Data'!F178),'Test Sample Data'!F178&lt;$B$1,'Test Sample Data'!F178&gt;0),'Test Sample Data'!F178,$B$1),"")</f>
        <v/>
      </c>
      <c r="G179" s="17" t="str">
        <f>IF(SUM('Test Sample Data'!G$3:G$98)&gt;10,IF(AND(ISNUMBER('Test Sample Data'!G178),'Test Sample Data'!G178&lt;$B$1,'Test Sample Data'!G178&gt;0),'Test Sample Data'!G178,$B$1),"")</f>
        <v/>
      </c>
      <c r="H179" s="17" t="str">
        <f>IF(SUM('Test Sample Data'!H$3:H$98)&gt;10,IF(AND(ISNUMBER('Test Sample Data'!H178),'Test Sample Data'!H178&lt;$B$1,'Test Sample Data'!H178&gt;0),'Test Sample Data'!H178,$B$1),"")</f>
        <v/>
      </c>
      <c r="I179" s="17" t="str">
        <f>IF(SUM('Test Sample Data'!I$3:I$98)&gt;10,IF(AND(ISNUMBER('Test Sample Data'!I178),'Test Sample Data'!I178&lt;$B$1,'Test Sample Data'!I178&gt;0),'Test Sample Data'!I178,$B$1),"")</f>
        <v/>
      </c>
      <c r="J179" s="17" t="str">
        <f>IF(SUM('Test Sample Data'!J$3:J$98)&gt;10,IF(AND(ISNUMBER('Test Sample Data'!J178),'Test Sample Data'!J178&lt;$B$1,'Test Sample Data'!J178&gt;0),'Test Sample Data'!J178,$B$1),"")</f>
        <v/>
      </c>
      <c r="K179" s="17" t="str">
        <f>IF(SUM('Test Sample Data'!K$3:K$98)&gt;10,IF(AND(ISNUMBER('Test Sample Data'!K178),'Test Sample Data'!K178&lt;$B$1,'Test Sample Data'!K178&gt;0),'Test Sample Data'!K178,$B$1),"")</f>
        <v/>
      </c>
      <c r="L179" s="17" t="str">
        <f>IF(SUM('Test Sample Data'!L$3:L$98)&gt;10,IF(AND(ISNUMBER('Test Sample Data'!L178),'Test Sample Data'!L178&lt;$B$1,'Test Sample Data'!L178&gt;0),'Test Sample Data'!L178,$B$1),"")</f>
        <v/>
      </c>
      <c r="M179" s="17" t="str">
        <f>IF(SUM('Test Sample Data'!M$3:M$98)&gt;10,IF(AND(ISNUMBER('Test Sample Data'!M178),'Test Sample Data'!M178&lt;$B$1,'Test Sample Data'!M178&gt;0),'Test Sample Data'!M178,$B$1),"")</f>
        <v/>
      </c>
      <c r="N179" s="17" t="str">
        <f>'Gene Table'!D178</f>
        <v>NM_000075</v>
      </c>
      <c r="O179" s="16" t="s">
        <v>325</v>
      </c>
      <c r="P179" s="17" t="str">
        <f>IF(SUM('Control Sample Data'!D$3:D$98)&gt;10,IF(AND(ISNUMBER('Control Sample Data'!D178),'Control Sample Data'!D178&lt;$B$1,'Control Sample Data'!D178&gt;0),'Control Sample Data'!D178,$B$1),"")</f>
        <v/>
      </c>
      <c r="Q179" s="17" t="str">
        <f>IF(SUM('Control Sample Data'!E$3:E$98)&gt;10,IF(AND(ISNUMBER('Control Sample Data'!E178),'Control Sample Data'!E178&lt;$B$1,'Control Sample Data'!E178&gt;0),'Control Sample Data'!E178,$B$1),"")</f>
        <v/>
      </c>
      <c r="R179" s="17" t="str">
        <f>IF(SUM('Control Sample Data'!F$3:F$98)&gt;10,IF(AND(ISNUMBER('Control Sample Data'!F178),'Control Sample Data'!F178&lt;$B$1,'Control Sample Data'!F178&gt;0),'Control Sample Data'!F178,$B$1),"")</f>
        <v/>
      </c>
      <c r="S179" s="17" t="str">
        <f>IF(SUM('Control Sample Data'!G$3:G$98)&gt;10,IF(AND(ISNUMBER('Control Sample Data'!G178),'Control Sample Data'!G178&lt;$B$1,'Control Sample Data'!G178&gt;0),'Control Sample Data'!G178,$B$1),"")</f>
        <v/>
      </c>
      <c r="T179" s="17" t="str">
        <f>IF(SUM('Control Sample Data'!H$3:H$98)&gt;10,IF(AND(ISNUMBER('Control Sample Data'!H178),'Control Sample Data'!H178&lt;$B$1,'Control Sample Data'!H178&gt;0),'Control Sample Data'!H178,$B$1),"")</f>
        <v/>
      </c>
      <c r="U179" s="17" t="str">
        <f>IF(SUM('Control Sample Data'!I$3:I$98)&gt;10,IF(AND(ISNUMBER('Control Sample Data'!I178),'Control Sample Data'!I178&lt;$B$1,'Control Sample Data'!I178&gt;0),'Control Sample Data'!I178,$B$1),"")</f>
        <v/>
      </c>
      <c r="V179" s="17" t="str">
        <f>IF(SUM('Control Sample Data'!J$3:J$98)&gt;10,IF(AND(ISNUMBER('Control Sample Data'!J178),'Control Sample Data'!J178&lt;$B$1,'Control Sample Data'!J178&gt;0),'Control Sample Data'!J178,$B$1),"")</f>
        <v/>
      </c>
      <c r="W179" s="17" t="str">
        <f>IF(SUM('Control Sample Data'!K$3:K$98)&gt;10,IF(AND(ISNUMBER('Control Sample Data'!K178),'Control Sample Data'!K178&lt;$B$1,'Control Sample Data'!K178&gt;0),'Control Sample Data'!K178,$B$1),"")</f>
        <v/>
      </c>
      <c r="X179" s="17" t="str">
        <f>IF(SUM('Control Sample Data'!L$3:L$98)&gt;10,IF(AND(ISNUMBER('Control Sample Data'!L178),'Control Sample Data'!L178&lt;$B$1,'Control Sample Data'!L178&gt;0),'Control Sample Data'!L178,$B$1),"")</f>
        <v/>
      </c>
      <c r="Y179" s="17"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8"/>
      <c r="B180" s="16" t="str">
        <f>IF('Gene Table'!D179="","",'Gene Table'!D179)</f>
        <v>NM_005732</v>
      </c>
      <c r="C180" s="16" t="s">
        <v>329</v>
      </c>
      <c r="D180" s="17" t="str">
        <f>IF(SUM('Test Sample Data'!D$3:D$98)&gt;10,IF(AND(ISNUMBER('Test Sample Data'!D179),'Test Sample Data'!D179&lt;$B$1,'Test Sample Data'!D179&gt;0),'Test Sample Data'!D179,$B$1),"")</f>
        <v/>
      </c>
      <c r="E180" s="17" t="str">
        <f>IF(SUM('Test Sample Data'!E$3:E$98)&gt;10,IF(AND(ISNUMBER('Test Sample Data'!E179),'Test Sample Data'!E179&lt;$B$1,'Test Sample Data'!E179&gt;0),'Test Sample Data'!E179,$B$1),"")</f>
        <v/>
      </c>
      <c r="F180" s="17" t="str">
        <f>IF(SUM('Test Sample Data'!F$3:F$98)&gt;10,IF(AND(ISNUMBER('Test Sample Data'!F179),'Test Sample Data'!F179&lt;$B$1,'Test Sample Data'!F179&gt;0),'Test Sample Data'!F179,$B$1),"")</f>
        <v/>
      </c>
      <c r="G180" s="17" t="str">
        <f>IF(SUM('Test Sample Data'!G$3:G$98)&gt;10,IF(AND(ISNUMBER('Test Sample Data'!G179),'Test Sample Data'!G179&lt;$B$1,'Test Sample Data'!G179&gt;0),'Test Sample Data'!G179,$B$1),"")</f>
        <v/>
      </c>
      <c r="H180" s="17" t="str">
        <f>IF(SUM('Test Sample Data'!H$3:H$98)&gt;10,IF(AND(ISNUMBER('Test Sample Data'!H179),'Test Sample Data'!H179&lt;$B$1,'Test Sample Data'!H179&gt;0),'Test Sample Data'!H179,$B$1),"")</f>
        <v/>
      </c>
      <c r="I180" s="17" t="str">
        <f>IF(SUM('Test Sample Data'!I$3:I$98)&gt;10,IF(AND(ISNUMBER('Test Sample Data'!I179),'Test Sample Data'!I179&lt;$B$1,'Test Sample Data'!I179&gt;0),'Test Sample Data'!I179,$B$1),"")</f>
        <v/>
      </c>
      <c r="J180" s="17" t="str">
        <f>IF(SUM('Test Sample Data'!J$3:J$98)&gt;10,IF(AND(ISNUMBER('Test Sample Data'!J179),'Test Sample Data'!J179&lt;$B$1,'Test Sample Data'!J179&gt;0),'Test Sample Data'!J179,$B$1),"")</f>
        <v/>
      </c>
      <c r="K180" s="17" t="str">
        <f>IF(SUM('Test Sample Data'!K$3:K$98)&gt;10,IF(AND(ISNUMBER('Test Sample Data'!K179),'Test Sample Data'!K179&lt;$B$1,'Test Sample Data'!K179&gt;0),'Test Sample Data'!K179,$B$1),"")</f>
        <v/>
      </c>
      <c r="L180" s="17" t="str">
        <f>IF(SUM('Test Sample Data'!L$3:L$98)&gt;10,IF(AND(ISNUMBER('Test Sample Data'!L179),'Test Sample Data'!L179&lt;$B$1,'Test Sample Data'!L179&gt;0),'Test Sample Data'!L179,$B$1),"")</f>
        <v/>
      </c>
      <c r="M180" s="17" t="str">
        <f>IF(SUM('Test Sample Data'!M$3:M$98)&gt;10,IF(AND(ISNUMBER('Test Sample Data'!M179),'Test Sample Data'!M179&lt;$B$1,'Test Sample Data'!M179&gt;0),'Test Sample Data'!M179,$B$1),"")</f>
        <v/>
      </c>
      <c r="N180" s="17" t="str">
        <f>'Gene Table'!D179</f>
        <v>NM_005732</v>
      </c>
      <c r="O180" s="16" t="s">
        <v>329</v>
      </c>
      <c r="P180" s="17" t="str">
        <f>IF(SUM('Control Sample Data'!D$3:D$98)&gt;10,IF(AND(ISNUMBER('Control Sample Data'!D179),'Control Sample Data'!D179&lt;$B$1,'Control Sample Data'!D179&gt;0),'Control Sample Data'!D179,$B$1),"")</f>
        <v/>
      </c>
      <c r="Q180" s="17" t="str">
        <f>IF(SUM('Control Sample Data'!E$3:E$98)&gt;10,IF(AND(ISNUMBER('Control Sample Data'!E179),'Control Sample Data'!E179&lt;$B$1,'Control Sample Data'!E179&gt;0),'Control Sample Data'!E179,$B$1),"")</f>
        <v/>
      </c>
      <c r="R180" s="17" t="str">
        <f>IF(SUM('Control Sample Data'!F$3:F$98)&gt;10,IF(AND(ISNUMBER('Control Sample Data'!F179),'Control Sample Data'!F179&lt;$B$1,'Control Sample Data'!F179&gt;0),'Control Sample Data'!F179,$B$1),"")</f>
        <v/>
      </c>
      <c r="S180" s="17" t="str">
        <f>IF(SUM('Control Sample Data'!G$3:G$98)&gt;10,IF(AND(ISNUMBER('Control Sample Data'!G179),'Control Sample Data'!G179&lt;$B$1,'Control Sample Data'!G179&gt;0),'Control Sample Data'!G179,$B$1),"")</f>
        <v/>
      </c>
      <c r="T180" s="17" t="str">
        <f>IF(SUM('Control Sample Data'!H$3:H$98)&gt;10,IF(AND(ISNUMBER('Control Sample Data'!H179),'Control Sample Data'!H179&lt;$B$1,'Control Sample Data'!H179&gt;0),'Control Sample Data'!H179,$B$1),"")</f>
        <v/>
      </c>
      <c r="U180" s="17" t="str">
        <f>IF(SUM('Control Sample Data'!I$3:I$98)&gt;10,IF(AND(ISNUMBER('Control Sample Data'!I179),'Control Sample Data'!I179&lt;$B$1,'Control Sample Data'!I179&gt;0),'Control Sample Data'!I179,$B$1),"")</f>
        <v/>
      </c>
      <c r="V180" s="17" t="str">
        <f>IF(SUM('Control Sample Data'!J$3:J$98)&gt;10,IF(AND(ISNUMBER('Control Sample Data'!J179),'Control Sample Data'!J179&lt;$B$1,'Control Sample Data'!J179&gt;0),'Control Sample Data'!J179,$B$1),"")</f>
        <v/>
      </c>
      <c r="W180" s="17" t="str">
        <f>IF(SUM('Control Sample Data'!K$3:K$98)&gt;10,IF(AND(ISNUMBER('Control Sample Data'!K179),'Control Sample Data'!K179&lt;$B$1,'Control Sample Data'!K179&gt;0),'Control Sample Data'!K179,$B$1),"")</f>
        <v/>
      </c>
      <c r="X180" s="17" t="str">
        <f>IF(SUM('Control Sample Data'!L$3:L$98)&gt;10,IF(AND(ISNUMBER('Control Sample Data'!L179),'Control Sample Data'!L179&lt;$B$1,'Control Sample Data'!L179&gt;0),'Control Sample Data'!L179,$B$1),"")</f>
        <v/>
      </c>
      <c r="Y180" s="17"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8"/>
      <c r="B181" s="16" t="str">
        <f>IF('Gene Table'!D180="","",'Gene Table'!D180)</f>
        <v>NM_005688</v>
      </c>
      <c r="C181" s="16" t="s">
        <v>333</v>
      </c>
      <c r="D181" s="17" t="str">
        <f>IF(SUM('Test Sample Data'!D$3:D$98)&gt;10,IF(AND(ISNUMBER('Test Sample Data'!D180),'Test Sample Data'!D180&lt;$B$1,'Test Sample Data'!D180&gt;0),'Test Sample Data'!D180,$B$1),"")</f>
        <v/>
      </c>
      <c r="E181" s="17" t="str">
        <f>IF(SUM('Test Sample Data'!E$3:E$98)&gt;10,IF(AND(ISNUMBER('Test Sample Data'!E180),'Test Sample Data'!E180&lt;$B$1,'Test Sample Data'!E180&gt;0),'Test Sample Data'!E180,$B$1),"")</f>
        <v/>
      </c>
      <c r="F181" s="17" t="str">
        <f>IF(SUM('Test Sample Data'!F$3:F$98)&gt;10,IF(AND(ISNUMBER('Test Sample Data'!F180),'Test Sample Data'!F180&lt;$B$1,'Test Sample Data'!F180&gt;0),'Test Sample Data'!F180,$B$1),"")</f>
        <v/>
      </c>
      <c r="G181" s="17" t="str">
        <f>IF(SUM('Test Sample Data'!G$3:G$98)&gt;10,IF(AND(ISNUMBER('Test Sample Data'!G180),'Test Sample Data'!G180&lt;$B$1,'Test Sample Data'!G180&gt;0),'Test Sample Data'!G180,$B$1),"")</f>
        <v/>
      </c>
      <c r="H181" s="17" t="str">
        <f>IF(SUM('Test Sample Data'!H$3:H$98)&gt;10,IF(AND(ISNUMBER('Test Sample Data'!H180),'Test Sample Data'!H180&lt;$B$1,'Test Sample Data'!H180&gt;0),'Test Sample Data'!H180,$B$1),"")</f>
        <v/>
      </c>
      <c r="I181" s="17" t="str">
        <f>IF(SUM('Test Sample Data'!I$3:I$98)&gt;10,IF(AND(ISNUMBER('Test Sample Data'!I180),'Test Sample Data'!I180&lt;$B$1,'Test Sample Data'!I180&gt;0),'Test Sample Data'!I180,$B$1),"")</f>
        <v/>
      </c>
      <c r="J181" s="17" t="str">
        <f>IF(SUM('Test Sample Data'!J$3:J$98)&gt;10,IF(AND(ISNUMBER('Test Sample Data'!J180),'Test Sample Data'!J180&lt;$B$1,'Test Sample Data'!J180&gt;0),'Test Sample Data'!J180,$B$1),"")</f>
        <v/>
      </c>
      <c r="K181" s="17" t="str">
        <f>IF(SUM('Test Sample Data'!K$3:K$98)&gt;10,IF(AND(ISNUMBER('Test Sample Data'!K180),'Test Sample Data'!K180&lt;$B$1,'Test Sample Data'!K180&gt;0),'Test Sample Data'!K180,$B$1),"")</f>
        <v/>
      </c>
      <c r="L181" s="17" t="str">
        <f>IF(SUM('Test Sample Data'!L$3:L$98)&gt;10,IF(AND(ISNUMBER('Test Sample Data'!L180),'Test Sample Data'!L180&lt;$B$1,'Test Sample Data'!L180&gt;0),'Test Sample Data'!L180,$B$1),"")</f>
        <v/>
      </c>
      <c r="M181" s="17" t="str">
        <f>IF(SUM('Test Sample Data'!M$3:M$98)&gt;10,IF(AND(ISNUMBER('Test Sample Data'!M180),'Test Sample Data'!M180&lt;$B$1,'Test Sample Data'!M180&gt;0),'Test Sample Data'!M180,$B$1),"")</f>
        <v/>
      </c>
      <c r="N181" s="17" t="str">
        <f>'Gene Table'!D180</f>
        <v>NM_005688</v>
      </c>
      <c r="O181" s="16" t="s">
        <v>333</v>
      </c>
      <c r="P181" s="17" t="str">
        <f>IF(SUM('Control Sample Data'!D$3:D$98)&gt;10,IF(AND(ISNUMBER('Control Sample Data'!D180),'Control Sample Data'!D180&lt;$B$1,'Control Sample Data'!D180&gt;0),'Control Sample Data'!D180,$B$1),"")</f>
        <v/>
      </c>
      <c r="Q181" s="17" t="str">
        <f>IF(SUM('Control Sample Data'!E$3:E$98)&gt;10,IF(AND(ISNUMBER('Control Sample Data'!E180),'Control Sample Data'!E180&lt;$B$1,'Control Sample Data'!E180&gt;0),'Control Sample Data'!E180,$B$1),"")</f>
        <v/>
      </c>
      <c r="R181" s="17" t="str">
        <f>IF(SUM('Control Sample Data'!F$3:F$98)&gt;10,IF(AND(ISNUMBER('Control Sample Data'!F180),'Control Sample Data'!F180&lt;$B$1,'Control Sample Data'!F180&gt;0),'Control Sample Data'!F180,$B$1),"")</f>
        <v/>
      </c>
      <c r="S181" s="17" t="str">
        <f>IF(SUM('Control Sample Data'!G$3:G$98)&gt;10,IF(AND(ISNUMBER('Control Sample Data'!G180),'Control Sample Data'!G180&lt;$B$1,'Control Sample Data'!G180&gt;0),'Control Sample Data'!G180,$B$1),"")</f>
        <v/>
      </c>
      <c r="T181" s="17" t="str">
        <f>IF(SUM('Control Sample Data'!H$3:H$98)&gt;10,IF(AND(ISNUMBER('Control Sample Data'!H180),'Control Sample Data'!H180&lt;$B$1,'Control Sample Data'!H180&gt;0),'Control Sample Data'!H180,$B$1),"")</f>
        <v/>
      </c>
      <c r="U181" s="17" t="str">
        <f>IF(SUM('Control Sample Data'!I$3:I$98)&gt;10,IF(AND(ISNUMBER('Control Sample Data'!I180),'Control Sample Data'!I180&lt;$B$1,'Control Sample Data'!I180&gt;0),'Control Sample Data'!I180,$B$1),"")</f>
        <v/>
      </c>
      <c r="V181" s="17" t="str">
        <f>IF(SUM('Control Sample Data'!J$3:J$98)&gt;10,IF(AND(ISNUMBER('Control Sample Data'!J180),'Control Sample Data'!J180&lt;$B$1,'Control Sample Data'!J180&gt;0),'Control Sample Data'!J180,$B$1),"")</f>
        <v/>
      </c>
      <c r="W181" s="17" t="str">
        <f>IF(SUM('Control Sample Data'!K$3:K$98)&gt;10,IF(AND(ISNUMBER('Control Sample Data'!K180),'Control Sample Data'!K180&lt;$B$1,'Control Sample Data'!K180&gt;0),'Control Sample Data'!K180,$B$1),"")</f>
        <v/>
      </c>
      <c r="X181" s="17" t="str">
        <f>IF(SUM('Control Sample Data'!L$3:L$98)&gt;10,IF(AND(ISNUMBER('Control Sample Data'!L180),'Control Sample Data'!L180&lt;$B$1,'Control Sample Data'!L180&gt;0),'Control Sample Data'!L180,$B$1),"")</f>
        <v/>
      </c>
      <c r="Y181" s="17"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8"/>
      <c r="B182" s="16" t="str">
        <f>IF('Gene Table'!D181="","",'Gene Table'!D181)</f>
        <v>NM_021027</v>
      </c>
      <c r="C182" s="16" t="s">
        <v>337</v>
      </c>
      <c r="D182" s="17" t="str">
        <f>IF(SUM('Test Sample Data'!D$3:D$98)&gt;10,IF(AND(ISNUMBER('Test Sample Data'!D181),'Test Sample Data'!D181&lt;$B$1,'Test Sample Data'!D181&gt;0),'Test Sample Data'!D181,$B$1),"")</f>
        <v/>
      </c>
      <c r="E182" s="17" t="str">
        <f>IF(SUM('Test Sample Data'!E$3:E$98)&gt;10,IF(AND(ISNUMBER('Test Sample Data'!E181),'Test Sample Data'!E181&lt;$B$1,'Test Sample Data'!E181&gt;0),'Test Sample Data'!E181,$B$1),"")</f>
        <v/>
      </c>
      <c r="F182" s="17" t="str">
        <f>IF(SUM('Test Sample Data'!F$3:F$98)&gt;10,IF(AND(ISNUMBER('Test Sample Data'!F181),'Test Sample Data'!F181&lt;$B$1,'Test Sample Data'!F181&gt;0),'Test Sample Data'!F181,$B$1),"")</f>
        <v/>
      </c>
      <c r="G182" s="17" t="str">
        <f>IF(SUM('Test Sample Data'!G$3:G$98)&gt;10,IF(AND(ISNUMBER('Test Sample Data'!G181),'Test Sample Data'!G181&lt;$B$1,'Test Sample Data'!G181&gt;0),'Test Sample Data'!G181,$B$1),"")</f>
        <v/>
      </c>
      <c r="H182" s="17" t="str">
        <f>IF(SUM('Test Sample Data'!H$3:H$98)&gt;10,IF(AND(ISNUMBER('Test Sample Data'!H181),'Test Sample Data'!H181&lt;$B$1,'Test Sample Data'!H181&gt;0),'Test Sample Data'!H181,$B$1),"")</f>
        <v/>
      </c>
      <c r="I182" s="17" t="str">
        <f>IF(SUM('Test Sample Data'!I$3:I$98)&gt;10,IF(AND(ISNUMBER('Test Sample Data'!I181),'Test Sample Data'!I181&lt;$B$1,'Test Sample Data'!I181&gt;0),'Test Sample Data'!I181,$B$1),"")</f>
        <v/>
      </c>
      <c r="J182" s="17" t="str">
        <f>IF(SUM('Test Sample Data'!J$3:J$98)&gt;10,IF(AND(ISNUMBER('Test Sample Data'!J181),'Test Sample Data'!J181&lt;$B$1,'Test Sample Data'!J181&gt;0),'Test Sample Data'!J181,$B$1),"")</f>
        <v/>
      </c>
      <c r="K182" s="17" t="str">
        <f>IF(SUM('Test Sample Data'!K$3:K$98)&gt;10,IF(AND(ISNUMBER('Test Sample Data'!K181),'Test Sample Data'!K181&lt;$B$1,'Test Sample Data'!K181&gt;0),'Test Sample Data'!K181,$B$1),"")</f>
        <v/>
      </c>
      <c r="L182" s="17" t="str">
        <f>IF(SUM('Test Sample Data'!L$3:L$98)&gt;10,IF(AND(ISNUMBER('Test Sample Data'!L181),'Test Sample Data'!L181&lt;$B$1,'Test Sample Data'!L181&gt;0),'Test Sample Data'!L181,$B$1),"")</f>
        <v/>
      </c>
      <c r="M182" s="17" t="str">
        <f>IF(SUM('Test Sample Data'!M$3:M$98)&gt;10,IF(AND(ISNUMBER('Test Sample Data'!M181),'Test Sample Data'!M181&lt;$B$1,'Test Sample Data'!M181&gt;0),'Test Sample Data'!M181,$B$1),"")</f>
        <v/>
      </c>
      <c r="N182" s="17" t="str">
        <f>'Gene Table'!D181</f>
        <v>NM_021027</v>
      </c>
      <c r="O182" s="16" t="s">
        <v>337</v>
      </c>
      <c r="P182" s="17" t="str">
        <f>IF(SUM('Control Sample Data'!D$3:D$98)&gt;10,IF(AND(ISNUMBER('Control Sample Data'!D181),'Control Sample Data'!D181&lt;$B$1,'Control Sample Data'!D181&gt;0),'Control Sample Data'!D181,$B$1),"")</f>
        <v/>
      </c>
      <c r="Q182" s="17" t="str">
        <f>IF(SUM('Control Sample Data'!E$3:E$98)&gt;10,IF(AND(ISNUMBER('Control Sample Data'!E181),'Control Sample Data'!E181&lt;$B$1,'Control Sample Data'!E181&gt;0),'Control Sample Data'!E181,$B$1),"")</f>
        <v/>
      </c>
      <c r="R182" s="17" t="str">
        <f>IF(SUM('Control Sample Data'!F$3:F$98)&gt;10,IF(AND(ISNUMBER('Control Sample Data'!F181),'Control Sample Data'!F181&lt;$B$1,'Control Sample Data'!F181&gt;0),'Control Sample Data'!F181,$B$1),"")</f>
        <v/>
      </c>
      <c r="S182" s="17" t="str">
        <f>IF(SUM('Control Sample Data'!G$3:G$98)&gt;10,IF(AND(ISNUMBER('Control Sample Data'!G181),'Control Sample Data'!G181&lt;$B$1,'Control Sample Data'!G181&gt;0),'Control Sample Data'!G181,$B$1),"")</f>
        <v/>
      </c>
      <c r="T182" s="17" t="str">
        <f>IF(SUM('Control Sample Data'!H$3:H$98)&gt;10,IF(AND(ISNUMBER('Control Sample Data'!H181),'Control Sample Data'!H181&lt;$B$1,'Control Sample Data'!H181&gt;0),'Control Sample Data'!H181,$B$1),"")</f>
        <v/>
      </c>
      <c r="U182" s="17" t="str">
        <f>IF(SUM('Control Sample Data'!I$3:I$98)&gt;10,IF(AND(ISNUMBER('Control Sample Data'!I181),'Control Sample Data'!I181&lt;$B$1,'Control Sample Data'!I181&gt;0),'Control Sample Data'!I181,$B$1),"")</f>
        <v/>
      </c>
      <c r="V182" s="17" t="str">
        <f>IF(SUM('Control Sample Data'!J$3:J$98)&gt;10,IF(AND(ISNUMBER('Control Sample Data'!J181),'Control Sample Data'!J181&lt;$B$1,'Control Sample Data'!J181&gt;0),'Control Sample Data'!J181,$B$1),"")</f>
        <v/>
      </c>
      <c r="W182" s="17" t="str">
        <f>IF(SUM('Control Sample Data'!K$3:K$98)&gt;10,IF(AND(ISNUMBER('Control Sample Data'!K181),'Control Sample Data'!K181&lt;$B$1,'Control Sample Data'!K181&gt;0),'Control Sample Data'!K181,$B$1),"")</f>
        <v/>
      </c>
      <c r="X182" s="17" t="str">
        <f>IF(SUM('Control Sample Data'!L$3:L$98)&gt;10,IF(AND(ISNUMBER('Control Sample Data'!L181),'Control Sample Data'!L181&lt;$B$1,'Control Sample Data'!L181&gt;0),'Control Sample Data'!L181,$B$1),"")</f>
        <v/>
      </c>
      <c r="Y182" s="17"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8"/>
      <c r="B183" s="16" t="str">
        <f>IF('Gene Table'!D182="","",'Gene Table'!D182)</f>
        <v>NM_001522</v>
      </c>
      <c r="C183" s="16" t="s">
        <v>341</v>
      </c>
      <c r="D183" s="17" t="str">
        <f>IF(SUM('Test Sample Data'!D$3:D$98)&gt;10,IF(AND(ISNUMBER('Test Sample Data'!D182),'Test Sample Data'!D182&lt;$B$1,'Test Sample Data'!D182&gt;0),'Test Sample Data'!D182,$B$1),"")</f>
        <v/>
      </c>
      <c r="E183" s="17" t="str">
        <f>IF(SUM('Test Sample Data'!E$3:E$98)&gt;10,IF(AND(ISNUMBER('Test Sample Data'!E182),'Test Sample Data'!E182&lt;$B$1,'Test Sample Data'!E182&gt;0),'Test Sample Data'!E182,$B$1),"")</f>
        <v/>
      </c>
      <c r="F183" s="17" t="str">
        <f>IF(SUM('Test Sample Data'!F$3:F$98)&gt;10,IF(AND(ISNUMBER('Test Sample Data'!F182),'Test Sample Data'!F182&lt;$B$1,'Test Sample Data'!F182&gt;0),'Test Sample Data'!F182,$B$1),"")</f>
        <v/>
      </c>
      <c r="G183" s="17" t="str">
        <f>IF(SUM('Test Sample Data'!G$3:G$98)&gt;10,IF(AND(ISNUMBER('Test Sample Data'!G182),'Test Sample Data'!G182&lt;$B$1,'Test Sample Data'!G182&gt;0),'Test Sample Data'!G182,$B$1),"")</f>
        <v/>
      </c>
      <c r="H183" s="17" t="str">
        <f>IF(SUM('Test Sample Data'!H$3:H$98)&gt;10,IF(AND(ISNUMBER('Test Sample Data'!H182),'Test Sample Data'!H182&lt;$B$1,'Test Sample Data'!H182&gt;0),'Test Sample Data'!H182,$B$1),"")</f>
        <v/>
      </c>
      <c r="I183" s="17" t="str">
        <f>IF(SUM('Test Sample Data'!I$3:I$98)&gt;10,IF(AND(ISNUMBER('Test Sample Data'!I182),'Test Sample Data'!I182&lt;$B$1,'Test Sample Data'!I182&gt;0),'Test Sample Data'!I182,$B$1),"")</f>
        <v/>
      </c>
      <c r="J183" s="17" t="str">
        <f>IF(SUM('Test Sample Data'!J$3:J$98)&gt;10,IF(AND(ISNUMBER('Test Sample Data'!J182),'Test Sample Data'!J182&lt;$B$1,'Test Sample Data'!J182&gt;0),'Test Sample Data'!J182,$B$1),"")</f>
        <v/>
      </c>
      <c r="K183" s="17" t="str">
        <f>IF(SUM('Test Sample Data'!K$3:K$98)&gt;10,IF(AND(ISNUMBER('Test Sample Data'!K182),'Test Sample Data'!K182&lt;$B$1,'Test Sample Data'!K182&gt;0),'Test Sample Data'!K182,$B$1),"")</f>
        <v/>
      </c>
      <c r="L183" s="17" t="str">
        <f>IF(SUM('Test Sample Data'!L$3:L$98)&gt;10,IF(AND(ISNUMBER('Test Sample Data'!L182),'Test Sample Data'!L182&lt;$B$1,'Test Sample Data'!L182&gt;0),'Test Sample Data'!L182,$B$1),"")</f>
        <v/>
      </c>
      <c r="M183" s="17" t="str">
        <f>IF(SUM('Test Sample Data'!M$3:M$98)&gt;10,IF(AND(ISNUMBER('Test Sample Data'!M182),'Test Sample Data'!M182&lt;$B$1,'Test Sample Data'!M182&gt;0),'Test Sample Data'!M182,$B$1),"")</f>
        <v/>
      </c>
      <c r="N183" s="17" t="str">
        <f>'Gene Table'!D182</f>
        <v>NM_001522</v>
      </c>
      <c r="O183" s="16" t="s">
        <v>341</v>
      </c>
      <c r="P183" s="17" t="str">
        <f>IF(SUM('Control Sample Data'!D$3:D$98)&gt;10,IF(AND(ISNUMBER('Control Sample Data'!D182),'Control Sample Data'!D182&lt;$B$1,'Control Sample Data'!D182&gt;0),'Control Sample Data'!D182,$B$1),"")</f>
        <v/>
      </c>
      <c r="Q183" s="17" t="str">
        <f>IF(SUM('Control Sample Data'!E$3:E$98)&gt;10,IF(AND(ISNUMBER('Control Sample Data'!E182),'Control Sample Data'!E182&lt;$B$1,'Control Sample Data'!E182&gt;0),'Control Sample Data'!E182,$B$1),"")</f>
        <v/>
      </c>
      <c r="R183" s="17" t="str">
        <f>IF(SUM('Control Sample Data'!F$3:F$98)&gt;10,IF(AND(ISNUMBER('Control Sample Data'!F182),'Control Sample Data'!F182&lt;$B$1,'Control Sample Data'!F182&gt;0),'Control Sample Data'!F182,$B$1),"")</f>
        <v/>
      </c>
      <c r="S183" s="17" t="str">
        <f>IF(SUM('Control Sample Data'!G$3:G$98)&gt;10,IF(AND(ISNUMBER('Control Sample Data'!G182),'Control Sample Data'!G182&lt;$B$1,'Control Sample Data'!G182&gt;0),'Control Sample Data'!G182,$B$1),"")</f>
        <v/>
      </c>
      <c r="T183" s="17" t="str">
        <f>IF(SUM('Control Sample Data'!H$3:H$98)&gt;10,IF(AND(ISNUMBER('Control Sample Data'!H182),'Control Sample Data'!H182&lt;$B$1,'Control Sample Data'!H182&gt;0),'Control Sample Data'!H182,$B$1),"")</f>
        <v/>
      </c>
      <c r="U183" s="17" t="str">
        <f>IF(SUM('Control Sample Data'!I$3:I$98)&gt;10,IF(AND(ISNUMBER('Control Sample Data'!I182),'Control Sample Data'!I182&lt;$B$1,'Control Sample Data'!I182&gt;0),'Control Sample Data'!I182,$B$1),"")</f>
        <v/>
      </c>
      <c r="V183" s="17" t="str">
        <f>IF(SUM('Control Sample Data'!J$3:J$98)&gt;10,IF(AND(ISNUMBER('Control Sample Data'!J182),'Control Sample Data'!J182&lt;$B$1,'Control Sample Data'!J182&gt;0),'Control Sample Data'!J182,$B$1),"")</f>
        <v/>
      </c>
      <c r="W183" s="17" t="str">
        <f>IF(SUM('Control Sample Data'!K$3:K$98)&gt;10,IF(AND(ISNUMBER('Control Sample Data'!K182),'Control Sample Data'!K182&lt;$B$1,'Control Sample Data'!K182&gt;0),'Control Sample Data'!K182,$B$1),"")</f>
        <v/>
      </c>
      <c r="X183" s="17" t="str">
        <f>IF(SUM('Control Sample Data'!L$3:L$98)&gt;10,IF(AND(ISNUMBER('Control Sample Data'!L182),'Control Sample Data'!L182&lt;$B$1,'Control Sample Data'!L182&gt;0),'Control Sample Data'!L182,$B$1),"")</f>
        <v/>
      </c>
      <c r="Y183" s="17"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8"/>
      <c r="B184" s="16" t="str">
        <f>IF('Gene Table'!D183="","",'Gene Table'!D183)</f>
        <v>HGDC</v>
      </c>
      <c r="C184" s="16" t="s">
        <v>345</v>
      </c>
      <c r="D184" s="17" t="str">
        <f>IF(SUM('Test Sample Data'!D$3:D$98)&gt;10,IF(AND(ISNUMBER('Test Sample Data'!D183),'Test Sample Data'!D183&lt;$B$1,'Test Sample Data'!D183&gt;0),'Test Sample Data'!D183,$B$1),"")</f>
        <v/>
      </c>
      <c r="E184" s="17" t="str">
        <f>IF(SUM('Test Sample Data'!E$3:E$98)&gt;10,IF(AND(ISNUMBER('Test Sample Data'!E183),'Test Sample Data'!E183&lt;$B$1,'Test Sample Data'!E183&gt;0),'Test Sample Data'!E183,$B$1),"")</f>
        <v/>
      </c>
      <c r="F184" s="17" t="str">
        <f>IF(SUM('Test Sample Data'!F$3:F$98)&gt;10,IF(AND(ISNUMBER('Test Sample Data'!F183),'Test Sample Data'!F183&lt;$B$1,'Test Sample Data'!F183&gt;0),'Test Sample Data'!F183,$B$1),"")</f>
        <v/>
      </c>
      <c r="G184" s="17" t="str">
        <f>IF(SUM('Test Sample Data'!G$3:G$98)&gt;10,IF(AND(ISNUMBER('Test Sample Data'!G183),'Test Sample Data'!G183&lt;$B$1,'Test Sample Data'!G183&gt;0),'Test Sample Data'!G183,$B$1),"")</f>
        <v/>
      </c>
      <c r="H184" s="17" t="str">
        <f>IF(SUM('Test Sample Data'!H$3:H$98)&gt;10,IF(AND(ISNUMBER('Test Sample Data'!H183),'Test Sample Data'!H183&lt;$B$1,'Test Sample Data'!H183&gt;0),'Test Sample Data'!H183,$B$1),"")</f>
        <v/>
      </c>
      <c r="I184" s="17" t="str">
        <f>IF(SUM('Test Sample Data'!I$3:I$98)&gt;10,IF(AND(ISNUMBER('Test Sample Data'!I183),'Test Sample Data'!I183&lt;$B$1,'Test Sample Data'!I183&gt;0),'Test Sample Data'!I183,$B$1),"")</f>
        <v/>
      </c>
      <c r="J184" s="17" t="str">
        <f>IF(SUM('Test Sample Data'!J$3:J$98)&gt;10,IF(AND(ISNUMBER('Test Sample Data'!J183),'Test Sample Data'!J183&lt;$B$1,'Test Sample Data'!J183&gt;0),'Test Sample Data'!J183,$B$1),"")</f>
        <v/>
      </c>
      <c r="K184" s="17" t="str">
        <f>IF(SUM('Test Sample Data'!K$3:K$98)&gt;10,IF(AND(ISNUMBER('Test Sample Data'!K183),'Test Sample Data'!K183&lt;$B$1,'Test Sample Data'!K183&gt;0),'Test Sample Data'!K183,$B$1),"")</f>
        <v/>
      </c>
      <c r="L184" s="17" t="str">
        <f>IF(SUM('Test Sample Data'!L$3:L$98)&gt;10,IF(AND(ISNUMBER('Test Sample Data'!L183),'Test Sample Data'!L183&lt;$B$1,'Test Sample Data'!L183&gt;0),'Test Sample Data'!L183,$B$1),"")</f>
        <v/>
      </c>
      <c r="M184" s="17" t="str">
        <f>IF(SUM('Test Sample Data'!M$3:M$98)&gt;10,IF(AND(ISNUMBER('Test Sample Data'!M183),'Test Sample Data'!M183&lt;$B$1,'Test Sample Data'!M183&gt;0),'Test Sample Data'!M183,$B$1),"")</f>
        <v/>
      </c>
      <c r="N184" s="17" t="str">
        <f>'Gene Table'!D183</f>
        <v>HGDC</v>
      </c>
      <c r="O184" s="16" t="s">
        <v>345</v>
      </c>
      <c r="P184" s="17" t="str">
        <f>IF(SUM('Control Sample Data'!D$3:D$98)&gt;10,IF(AND(ISNUMBER('Control Sample Data'!D183),'Control Sample Data'!D183&lt;$B$1,'Control Sample Data'!D183&gt;0),'Control Sample Data'!D183,$B$1),"")</f>
        <v/>
      </c>
      <c r="Q184" s="17" t="str">
        <f>IF(SUM('Control Sample Data'!E$3:E$98)&gt;10,IF(AND(ISNUMBER('Control Sample Data'!E183),'Control Sample Data'!E183&lt;$B$1,'Control Sample Data'!E183&gt;0),'Control Sample Data'!E183,$B$1),"")</f>
        <v/>
      </c>
      <c r="R184" s="17" t="str">
        <f>IF(SUM('Control Sample Data'!F$3:F$98)&gt;10,IF(AND(ISNUMBER('Control Sample Data'!F183),'Control Sample Data'!F183&lt;$B$1,'Control Sample Data'!F183&gt;0),'Control Sample Data'!F183,$B$1),"")</f>
        <v/>
      </c>
      <c r="S184" s="17" t="str">
        <f>IF(SUM('Control Sample Data'!G$3:G$98)&gt;10,IF(AND(ISNUMBER('Control Sample Data'!G183),'Control Sample Data'!G183&lt;$B$1,'Control Sample Data'!G183&gt;0),'Control Sample Data'!G183,$B$1),"")</f>
        <v/>
      </c>
      <c r="T184" s="17" t="str">
        <f>IF(SUM('Control Sample Data'!H$3:H$98)&gt;10,IF(AND(ISNUMBER('Control Sample Data'!H183),'Control Sample Data'!H183&lt;$B$1,'Control Sample Data'!H183&gt;0),'Control Sample Data'!H183,$B$1),"")</f>
        <v/>
      </c>
      <c r="U184" s="17" t="str">
        <f>IF(SUM('Control Sample Data'!I$3:I$98)&gt;10,IF(AND(ISNUMBER('Control Sample Data'!I183),'Control Sample Data'!I183&lt;$B$1,'Control Sample Data'!I183&gt;0),'Control Sample Data'!I183,$B$1),"")</f>
        <v/>
      </c>
      <c r="V184" s="17" t="str">
        <f>IF(SUM('Control Sample Data'!J$3:J$98)&gt;10,IF(AND(ISNUMBER('Control Sample Data'!J183),'Control Sample Data'!J183&lt;$B$1,'Control Sample Data'!J183&gt;0),'Control Sample Data'!J183,$B$1),"")</f>
        <v/>
      </c>
      <c r="W184" s="17" t="str">
        <f>IF(SUM('Control Sample Data'!K$3:K$98)&gt;10,IF(AND(ISNUMBER('Control Sample Data'!K183),'Control Sample Data'!K183&lt;$B$1,'Control Sample Data'!K183&gt;0),'Control Sample Data'!K183,$B$1),"")</f>
        <v/>
      </c>
      <c r="X184" s="17" t="str">
        <f>IF(SUM('Control Sample Data'!L$3:L$98)&gt;10,IF(AND(ISNUMBER('Control Sample Data'!L183),'Control Sample Data'!L183&lt;$B$1,'Control Sample Data'!L183&gt;0),'Control Sample Data'!L183,$B$1),"")</f>
        <v/>
      </c>
      <c r="Y184" s="17"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8"/>
      <c r="B185" s="16" t="str">
        <f>IF('Gene Table'!D184="","",'Gene Table'!D184)</f>
        <v>HGDC</v>
      </c>
      <c r="C185" s="16" t="s">
        <v>347</v>
      </c>
      <c r="D185" s="17" t="str">
        <f>IF(SUM('Test Sample Data'!D$3:D$98)&gt;10,IF(AND(ISNUMBER('Test Sample Data'!D184),'Test Sample Data'!D184&lt;$B$1,'Test Sample Data'!D184&gt;0),'Test Sample Data'!D184,$B$1),"")</f>
        <v/>
      </c>
      <c r="E185" s="17" t="str">
        <f>IF(SUM('Test Sample Data'!E$3:E$98)&gt;10,IF(AND(ISNUMBER('Test Sample Data'!E184),'Test Sample Data'!E184&lt;$B$1,'Test Sample Data'!E184&gt;0),'Test Sample Data'!E184,$B$1),"")</f>
        <v/>
      </c>
      <c r="F185" s="17" t="str">
        <f>IF(SUM('Test Sample Data'!F$3:F$98)&gt;10,IF(AND(ISNUMBER('Test Sample Data'!F184),'Test Sample Data'!F184&lt;$B$1,'Test Sample Data'!F184&gt;0),'Test Sample Data'!F184,$B$1),"")</f>
        <v/>
      </c>
      <c r="G185" s="17" t="str">
        <f>IF(SUM('Test Sample Data'!G$3:G$98)&gt;10,IF(AND(ISNUMBER('Test Sample Data'!G184),'Test Sample Data'!G184&lt;$B$1,'Test Sample Data'!G184&gt;0),'Test Sample Data'!G184,$B$1),"")</f>
        <v/>
      </c>
      <c r="H185" s="17" t="str">
        <f>IF(SUM('Test Sample Data'!H$3:H$98)&gt;10,IF(AND(ISNUMBER('Test Sample Data'!H184),'Test Sample Data'!H184&lt;$B$1,'Test Sample Data'!H184&gt;0),'Test Sample Data'!H184,$B$1),"")</f>
        <v/>
      </c>
      <c r="I185" s="17" t="str">
        <f>IF(SUM('Test Sample Data'!I$3:I$98)&gt;10,IF(AND(ISNUMBER('Test Sample Data'!I184),'Test Sample Data'!I184&lt;$B$1,'Test Sample Data'!I184&gt;0),'Test Sample Data'!I184,$B$1),"")</f>
        <v/>
      </c>
      <c r="J185" s="17" t="str">
        <f>IF(SUM('Test Sample Data'!J$3:J$98)&gt;10,IF(AND(ISNUMBER('Test Sample Data'!J184),'Test Sample Data'!J184&lt;$B$1,'Test Sample Data'!J184&gt;0),'Test Sample Data'!J184,$B$1),"")</f>
        <v/>
      </c>
      <c r="K185" s="17" t="str">
        <f>IF(SUM('Test Sample Data'!K$3:K$98)&gt;10,IF(AND(ISNUMBER('Test Sample Data'!K184),'Test Sample Data'!K184&lt;$B$1,'Test Sample Data'!K184&gt;0),'Test Sample Data'!K184,$B$1),"")</f>
        <v/>
      </c>
      <c r="L185" s="17" t="str">
        <f>IF(SUM('Test Sample Data'!L$3:L$98)&gt;10,IF(AND(ISNUMBER('Test Sample Data'!L184),'Test Sample Data'!L184&lt;$B$1,'Test Sample Data'!L184&gt;0),'Test Sample Data'!L184,$B$1),"")</f>
        <v/>
      </c>
      <c r="M185" s="17" t="str">
        <f>IF(SUM('Test Sample Data'!M$3:M$98)&gt;10,IF(AND(ISNUMBER('Test Sample Data'!M184),'Test Sample Data'!M184&lt;$B$1,'Test Sample Data'!M184&gt;0),'Test Sample Data'!M184,$B$1),"")</f>
        <v/>
      </c>
      <c r="N185" s="17" t="str">
        <f>'Gene Table'!D184</f>
        <v>HGDC</v>
      </c>
      <c r="O185" s="16" t="s">
        <v>347</v>
      </c>
      <c r="P185" s="17" t="str">
        <f>IF(SUM('Control Sample Data'!D$3:D$98)&gt;10,IF(AND(ISNUMBER('Control Sample Data'!D184),'Control Sample Data'!D184&lt;$B$1,'Control Sample Data'!D184&gt;0),'Control Sample Data'!D184,$B$1),"")</f>
        <v/>
      </c>
      <c r="Q185" s="17" t="str">
        <f>IF(SUM('Control Sample Data'!E$3:E$98)&gt;10,IF(AND(ISNUMBER('Control Sample Data'!E184),'Control Sample Data'!E184&lt;$B$1,'Control Sample Data'!E184&gt;0),'Control Sample Data'!E184,$B$1),"")</f>
        <v/>
      </c>
      <c r="R185" s="17" t="str">
        <f>IF(SUM('Control Sample Data'!F$3:F$98)&gt;10,IF(AND(ISNUMBER('Control Sample Data'!F184),'Control Sample Data'!F184&lt;$B$1,'Control Sample Data'!F184&gt;0),'Control Sample Data'!F184,$B$1),"")</f>
        <v/>
      </c>
      <c r="S185" s="17" t="str">
        <f>IF(SUM('Control Sample Data'!G$3:G$98)&gt;10,IF(AND(ISNUMBER('Control Sample Data'!G184),'Control Sample Data'!G184&lt;$B$1,'Control Sample Data'!G184&gt;0),'Control Sample Data'!G184,$B$1),"")</f>
        <v/>
      </c>
      <c r="T185" s="17" t="str">
        <f>IF(SUM('Control Sample Data'!H$3:H$98)&gt;10,IF(AND(ISNUMBER('Control Sample Data'!H184),'Control Sample Data'!H184&lt;$B$1,'Control Sample Data'!H184&gt;0),'Control Sample Data'!H184,$B$1),"")</f>
        <v/>
      </c>
      <c r="U185" s="17" t="str">
        <f>IF(SUM('Control Sample Data'!I$3:I$98)&gt;10,IF(AND(ISNUMBER('Control Sample Data'!I184),'Control Sample Data'!I184&lt;$B$1,'Control Sample Data'!I184&gt;0),'Control Sample Data'!I184,$B$1),"")</f>
        <v/>
      </c>
      <c r="V185" s="17" t="str">
        <f>IF(SUM('Control Sample Data'!J$3:J$98)&gt;10,IF(AND(ISNUMBER('Control Sample Data'!J184),'Control Sample Data'!J184&lt;$B$1,'Control Sample Data'!J184&gt;0),'Control Sample Data'!J184,$B$1),"")</f>
        <v/>
      </c>
      <c r="W185" s="17" t="str">
        <f>IF(SUM('Control Sample Data'!K$3:K$98)&gt;10,IF(AND(ISNUMBER('Control Sample Data'!K184),'Control Sample Data'!K184&lt;$B$1,'Control Sample Data'!K184&gt;0),'Control Sample Data'!K184,$B$1),"")</f>
        <v/>
      </c>
      <c r="X185" s="17" t="str">
        <f>IF(SUM('Control Sample Data'!L$3:L$98)&gt;10,IF(AND(ISNUMBER('Control Sample Data'!L184),'Control Sample Data'!L184&lt;$B$1,'Control Sample Data'!L184&gt;0),'Control Sample Data'!L184,$B$1),"")</f>
        <v/>
      </c>
      <c r="Y185" s="17"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8"/>
      <c r="B186" s="16" t="str">
        <f>IF('Gene Table'!D185="","",'Gene Table'!D185)</f>
        <v>NM_002046</v>
      </c>
      <c r="C186" s="16" t="s">
        <v>348</v>
      </c>
      <c r="D186" s="17" t="str">
        <f>IF(SUM('Test Sample Data'!D$3:D$98)&gt;10,IF(AND(ISNUMBER('Test Sample Data'!D185),'Test Sample Data'!D185&lt;$B$1,'Test Sample Data'!D185&gt;0),'Test Sample Data'!D185,$B$1),"")</f>
        <v/>
      </c>
      <c r="E186" s="17" t="str">
        <f>IF(SUM('Test Sample Data'!E$3:E$98)&gt;10,IF(AND(ISNUMBER('Test Sample Data'!E185),'Test Sample Data'!E185&lt;$B$1,'Test Sample Data'!E185&gt;0),'Test Sample Data'!E185,$B$1),"")</f>
        <v/>
      </c>
      <c r="F186" s="17" t="str">
        <f>IF(SUM('Test Sample Data'!F$3:F$98)&gt;10,IF(AND(ISNUMBER('Test Sample Data'!F185),'Test Sample Data'!F185&lt;$B$1,'Test Sample Data'!F185&gt;0),'Test Sample Data'!F185,$B$1),"")</f>
        <v/>
      </c>
      <c r="G186" s="17" t="str">
        <f>IF(SUM('Test Sample Data'!G$3:G$98)&gt;10,IF(AND(ISNUMBER('Test Sample Data'!G185),'Test Sample Data'!G185&lt;$B$1,'Test Sample Data'!G185&gt;0),'Test Sample Data'!G185,$B$1),"")</f>
        <v/>
      </c>
      <c r="H186" s="17" t="str">
        <f>IF(SUM('Test Sample Data'!H$3:H$98)&gt;10,IF(AND(ISNUMBER('Test Sample Data'!H185),'Test Sample Data'!H185&lt;$B$1,'Test Sample Data'!H185&gt;0),'Test Sample Data'!H185,$B$1),"")</f>
        <v/>
      </c>
      <c r="I186" s="17" t="str">
        <f>IF(SUM('Test Sample Data'!I$3:I$98)&gt;10,IF(AND(ISNUMBER('Test Sample Data'!I185),'Test Sample Data'!I185&lt;$B$1,'Test Sample Data'!I185&gt;0),'Test Sample Data'!I185,$B$1),"")</f>
        <v/>
      </c>
      <c r="J186" s="17" t="str">
        <f>IF(SUM('Test Sample Data'!J$3:J$98)&gt;10,IF(AND(ISNUMBER('Test Sample Data'!J185),'Test Sample Data'!J185&lt;$B$1,'Test Sample Data'!J185&gt;0),'Test Sample Data'!J185,$B$1),"")</f>
        <v/>
      </c>
      <c r="K186" s="17" t="str">
        <f>IF(SUM('Test Sample Data'!K$3:K$98)&gt;10,IF(AND(ISNUMBER('Test Sample Data'!K185),'Test Sample Data'!K185&lt;$B$1,'Test Sample Data'!K185&gt;0),'Test Sample Data'!K185,$B$1),"")</f>
        <v/>
      </c>
      <c r="L186" s="17" t="str">
        <f>IF(SUM('Test Sample Data'!L$3:L$98)&gt;10,IF(AND(ISNUMBER('Test Sample Data'!L185),'Test Sample Data'!L185&lt;$B$1,'Test Sample Data'!L185&gt;0),'Test Sample Data'!L185,$B$1),"")</f>
        <v/>
      </c>
      <c r="M186" s="17" t="str">
        <f>IF(SUM('Test Sample Data'!M$3:M$98)&gt;10,IF(AND(ISNUMBER('Test Sample Data'!M185),'Test Sample Data'!M185&lt;$B$1,'Test Sample Data'!M185&gt;0),'Test Sample Data'!M185,$B$1),"")</f>
        <v/>
      </c>
      <c r="N186" s="17" t="str">
        <f>'Gene Table'!D185</f>
        <v>NM_002046</v>
      </c>
      <c r="O186" s="16" t="s">
        <v>348</v>
      </c>
      <c r="P186" s="17" t="str">
        <f>IF(SUM('Control Sample Data'!D$3:D$98)&gt;10,IF(AND(ISNUMBER('Control Sample Data'!D185),'Control Sample Data'!D185&lt;$B$1,'Control Sample Data'!D185&gt;0),'Control Sample Data'!D185,$B$1),"")</f>
        <v/>
      </c>
      <c r="Q186" s="17" t="str">
        <f>IF(SUM('Control Sample Data'!E$3:E$98)&gt;10,IF(AND(ISNUMBER('Control Sample Data'!E185),'Control Sample Data'!E185&lt;$B$1,'Control Sample Data'!E185&gt;0),'Control Sample Data'!E185,$B$1),"")</f>
        <v/>
      </c>
      <c r="R186" s="17" t="str">
        <f>IF(SUM('Control Sample Data'!F$3:F$98)&gt;10,IF(AND(ISNUMBER('Control Sample Data'!F185),'Control Sample Data'!F185&lt;$B$1,'Control Sample Data'!F185&gt;0),'Control Sample Data'!F185,$B$1),"")</f>
        <v/>
      </c>
      <c r="S186" s="17" t="str">
        <f>IF(SUM('Control Sample Data'!G$3:G$98)&gt;10,IF(AND(ISNUMBER('Control Sample Data'!G185),'Control Sample Data'!G185&lt;$B$1,'Control Sample Data'!G185&gt;0),'Control Sample Data'!G185,$B$1),"")</f>
        <v/>
      </c>
      <c r="T186" s="17" t="str">
        <f>IF(SUM('Control Sample Data'!H$3:H$98)&gt;10,IF(AND(ISNUMBER('Control Sample Data'!H185),'Control Sample Data'!H185&lt;$B$1,'Control Sample Data'!H185&gt;0),'Control Sample Data'!H185,$B$1),"")</f>
        <v/>
      </c>
      <c r="U186" s="17" t="str">
        <f>IF(SUM('Control Sample Data'!I$3:I$98)&gt;10,IF(AND(ISNUMBER('Control Sample Data'!I185),'Control Sample Data'!I185&lt;$B$1,'Control Sample Data'!I185&gt;0),'Control Sample Data'!I185,$B$1),"")</f>
        <v/>
      </c>
      <c r="V186" s="17" t="str">
        <f>IF(SUM('Control Sample Data'!J$3:J$98)&gt;10,IF(AND(ISNUMBER('Control Sample Data'!J185),'Control Sample Data'!J185&lt;$B$1,'Control Sample Data'!J185&gt;0),'Control Sample Data'!J185,$B$1),"")</f>
        <v/>
      </c>
      <c r="W186" s="17" t="str">
        <f>IF(SUM('Control Sample Data'!K$3:K$98)&gt;10,IF(AND(ISNUMBER('Control Sample Data'!K185),'Control Sample Data'!K185&lt;$B$1,'Control Sample Data'!K185&gt;0),'Control Sample Data'!K185,$B$1),"")</f>
        <v/>
      </c>
      <c r="X186" s="17" t="str">
        <f>IF(SUM('Control Sample Data'!L$3:L$98)&gt;10,IF(AND(ISNUMBER('Control Sample Data'!L185),'Control Sample Data'!L185&lt;$B$1,'Control Sample Data'!L185&gt;0),'Control Sample Data'!L185,$B$1),"")</f>
        <v/>
      </c>
      <c r="Y186" s="17"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8"/>
      <c r="B187" s="16" t="str">
        <f>IF('Gene Table'!D186="","",'Gene Table'!D186)</f>
        <v>NM_001101</v>
      </c>
      <c r="C187" s="16" t="s">
        <v>352</v>
      </c>
      <c r="D187" s="17" t="str">
        <f>IF(SUM('Test Sample Data'!D$3:D$98)&gt;10,IF(AND(ISNUMBER('Test Sample Data'!D186),'Test Sample Data'!D186&lt;$B$1,'Test Sample Data'!D186&gt;0),'Test Sample Data'!D186,$B$1),"")</f>
        <v/>
      </c>
      <c r="E187" s="17" t="str">
        <f>IF(SUM('Test Sample Data'!E$3:E$98)&gt;10,IF(AND(ISNUMBER('Test Sample Data'!E186),'Test Sample Data'!E186&lt;$B$1,'Test Sample Data'!E186&gt;0),'Test Sample Data'!E186,$B$1),"")</f>
        <v/>
      </c>
      <c r="F187" s="17" t="str">
        <f>IF(SUM('Test Sample Data'!F$3:F$98)&gt;10,IF(AND(ISNUMBER('Test Sample Data'!F186),'Test Sample Data'!F186&lt;$B$1,'Test Sample Data'!F186&gt;0),'Test Sample Data'!F186,$B$1),"")</f>
        <v/>
      </c>
      <c r="G187" s="17" t="str">
        <f>IF(SUM('Test Sample Data'!G$3:G$98)&gt;10,IF(AND(ISNUMBER('Test Sample Data'!G186),'Test Sample Data'!G186&lt;$B$1,'Test Sample Data'!G186&gt;0),'Test Sample Data'!G186,$B$1),"")</f>
        <v/>
      </c>
      <c r="H187" s="17" t="str">
        <f>IF(SUM('Test Sample Data'!H$3:H$98)&gt;10,IF(AND(ISNUMBER('Test Sample Data'!H186),'Test Sample Data'!H186&lt;$B$1,'Test Sample Data'!H186&gt;0),'Test Sample Data'!H186,$B$1),"")</f>
        <v/>
      </c>
      <c r="I187" s="17" t="str">
        <f>IF(SUM('Test Sample Data'!I$3:I$98)&gt;10,IF(AND(ISNUMBER('Test Sample Data'!I186),'Test Sample Data'!I186&lt;$B$1,'Test Sample Data'!I186&gt;0),'Test Sample Data'!I186,$B$1),"")</f>
        <v/>
      </c>
      <c r="J187" s="17" t="str">
        <f>IF(SUM('Test Sample Data'!J$3:J$98)&gt;10,IF(AND(ISNUMBER('Test Sample Data'!J186),'Test Sample Data'!J186&lt;$B$1,'Test Sample Data'!J186&gt;0),'Test Sample Data'!J186,$B$1),"")</f>
        <v/>
      </c>
      <c r="K187" s="17" t="str">
        <f>IF(SUM('Test Sample Data'!K$3:K$98)&gt;10,IF(AND(ISNUMBER('Test Sample Data'!K186),'Test Sample Data'!K186&lt;$B$1,'Test Sample Data'!K186&gt;0),'Test Sample Data'!K186,$B$1),"")</f>
        <v/>
      </c>
      <c r="L187" s="17" t="str">
        <f>IF(SUM('Test Sample Data'!L$3:L$98)&gt;10,IF(AND(ISNUMBER('Test Sample Data'!L186),'Test Sample Data'!L186&lt;$B$1,'Test Sample Data'!L186&gt;0),'Test Sample Data'!L186,$B$1),"")</f>
        <v/>
      </c>
      <c r="M187" s="17" t="str">
        <f>IF(SUM('Test Sample Data'!M$3:M$98)&gt;10,IF(AND(ISNUMBER('Test Sample Data'!M186),'Test Sample Data'!M186&lt;$B$1,'Test Sample Data'!M186&gt;0),'Test Sample Data'!M186,$B$1),"")</f>
        <v/>
      </c>
      <c r="N187" s="17" t="str">
        <f>'Gene Table'!D186</f>
        <v>NM_001101</v>
      </c>
      <c r="O187" s="16" t="s">
        <v>352</v>
      </c>
      <c r="P187" s="17" t="str">
        <f>IF(SUM('Control Sample Data'!D$3:D$98)&gt;10,IF(AND(ISNUMBER('Control Sample Data'!D186),'Control Sample Data'!D186&lt;$B$1,'Control Sample Data'!D186&gt;0),'Control Sample Data'!D186,$B$1),"")</f>
        <v/>
      </c>
      <c r="Q187" s="17" t="str">
        <f>IF(SUM('Control Sample Data'!E$3:E$98)&gt;10,IF(AND(ISNUMBER('Control Sample Data'!E186),'Control Sample Data'!E186&lt;$B$1,'Control Sample Data'!E186&gt;0),'Control Sample Data'!E186,$B$1),"")</f>
        <v/>
      </c>
      <c r="R187" s="17" t="str">
        <f>IF(SUM('Control Sample Data'!F$3:F$98)&gt;10,IF(AND(ISNUMBER('Control Sample Data'!F186),'Control Sample Data'!F186&lt;$B$1,'Control Sample Data'!F186&gt;0),'Control Sample Data'!F186,$B$1),"")</f>
        <v/>
      </c>
      <c r="S187" s="17" t="str">
        <f>IF(SUM('Control Sample Data'!G$3:G$98)&gt;10,IF(AND(ISNUMBER('Control Sample Data'!G186),'Control Sample Data'!G186&lt;$B$1,'Control Sample Data'!G186&gt;0),'Control Sample Data'!G186,$B$1),"")</f>
        <v/>
      </c>
      <c r="T187" s="17" t="str">
        <f>IF(SUM('Control Sample Data'!H$3:H$98)&gt;10,IF(AND(ISNUMBER('Control Sample Data'!H186),'Control Sample Data'!H186&lt;$B$1,'Control Sample Data'!H186&gt;0),'Control Sample Data'!H186,$B$1),"")</f>
        <v/>
      </c>
      <c r="U187" s="17" t="str">
        <f>IF(SUM('Control Sample Data'!I$3:I$98)&gt;10,IF(AND(ISNUMBER('Control Sample Data'!I186),'Control Sample Data'!I186&lt;$B$1,'Control Sample Data'!I186&gt;0),'Control Sample Data'!I186,$B$1),"")</f>
        <v/>
      </c>
      <c r="V187" s="17" t="str">
        <f>IF(SUM('Control Sample Data'!J$3:J$98)&gt;10,IF(AND(ISNUMBER('Control Sample Data'!J186),'Control Sample Data'!J186&lt;$B$1,'Control Sample Data'!J186&gt;0),'Control Sample Data'!J186,$B$1),"")</f>
        <v/>
      </c>
      <c r="W187" s="17" t="str">
        <f>IF(SUM('Control Sample Data'!K$3:K$98)&gt;10,IF(AND(ISNUMBER('Control Sample Data'!K186),'Control Sample Data'!K186&lt;$B$1,'Control Sample Data'!K186&gt;0),'Control Sample Data'!K186,$B$1),"")</f>
        <v/>
      </c>
      <c r="X187" s="17" t="str">
        <f>IF(SUM('Control Sample Data'!L$3:L$98)&gt;10,IF(AND(ISNUMBER('Control Sample Data'!L186),'Control Sample Data'!L186&lt;$B$1,'Control Sample Data'!L186&gt;0),'Control Sample Data'!L186,$B$1),"")</f>
        <v/>
      </c>
      <c r="Y187" s="17"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8"/>
      <c r="B188" s="16" t="str">
        <f>IF('Gene Table'!D187="","",'Gene Table'!D187)</f>
        <v>NM_004048</v>
      </c>
      <c r="C188" s="16" t="s">
        <v>356</v>
      </c>
      <c r="D188" s="17" t="str">
        <f>IF(SUM('Test Sample Data'!D$3:D$98)&gt;10,IF(AND(ISNUMBER('Test Sample Data'!D187),'Test Sample Data'!D187&lt;$B$1,'Test Sample Data'!D187&gt;0),'Test Sample Data'!D187,$B$1),"")</f>
        <v/>
      </c>
      <c r="E188" s="17" t="str">
        <f>IF(SUM('Test Sample Data'!E$3:E$98)&gt;10,IF(AND(ISNUMBER('Test Sample Data'!E187),'Test Sample Data'!E187&lt;$B$1,'Test Sample Data'!E187&gt;0),'Test Sample Data'!E187,$B$1),"")</f>
        <v/>
      </c>
      <c r="F188" s="17" t="str">
        <f>IF(SUM('Test Sample Data'!F$3:F$98)&gt;10,IF(AND(ISNUMBER('Test Sample Data'!F187),'Test Sample Data'!F187&lt;$B$1,'Test Sample Data'!F187&gt;0),'Test Sample Data'!F187,$B$1),"")</f>
        <v/>
      </c>
      <c r="G188" s="17" t="str">
        <f>IF(SUM('Test Sample Data'!G$3:G$98)&gt;10,IF(AND(ISNUMBER('Test Sample Data'!G187),'Test Sample Data'!G187&lt;$B$1,'Test Sample Data'!G187&gt;0),'Test Sample Data'!G187,$B$1),"")</f>
        <v/>
      </c>
      <c r="H188" s="17" t="str">
        <f>IF(SUM('Test Sample Data'!H$3:H$98)&gt;10,IF(AND(ISNUMBER('Test Sample Data'!H187),'Test Sample Data'!H187&lt;$B$1,'Test Sample Data'!H187&gt;0),'Test Sample Data'!H187,$B$1),"")</f>
        <v/>
      </c>
      <c r="I188" s="17" t="str">
        <f>IF(SUM('Test Sample Data'!I$3:I$98)&gt;10,IF(AND(ISNUMBER('Test Sample Data'!I187),'Test Sample Data'!I187&lt;$B$1,'Test Sample Data'!I187&gt;0),'Test Sample Data'!I187,$B$1),"")</f>
        <v/>
      </c>
      <c r="J188" s="17" t="str">
        <f>IF(SUM('Test Sample Data'!J$3:J$98)&gt;10,IF(AND(ISNUMBER('Test Sample Data'!J187),'Test Sample Data'!J187&lt;$B$1,'Test Sample Data'!J187&gt;0),'Test Sample Data'!J187,$B$1),"")</f>
        <v/>
      </c>
      <c r="K188" s="17" t="str">
        <f>IF(SUM('Test Sample Data'!K$3:K$98)&gt;10,IF(AND(ISNUMBER('Test Sample Data'!K187),'Test Sample Data'!K187&lt;$B$1,'Test Sample Data'!K187&gt;0),'Test Sample Data'!K187,$B$1),"")</f>
        <v/>
      </c>
      <c r="L188" s="17" t="str">
        <f>IF(SUM('Test Sample Data'!L$3:L$98)&gt;10,IF(AND(ISNUMBER('Test Sample Data'!L187),'Test Sample Data'!L187&lt;$B$1,'Test Sample Data'!L187&gt;0),'Test Sample Data'!L187,$B$1),"")</f>
        <v/>
      </c>
      <c r="M188" s="17" t="str">
        <f>IF(SUM('Test Sample Data'!M$3:M$98)&gt;10,IF(AND(ISNUMBER('Test Sample Data'!M187),'Test Sample Data'!M187&lt;$B$1,'Test Sample Data'!M187&gt;0),'Test Sample Data'!M187,$B$1),"")</f>
        <v/>
      </c>
      <c r="N188" s="17" t="str">
        <f>'Gene Table'!D187</f>
        <v>NM_004048</v>
      </c>
      <c r="O188" s="16" t="s">
        <v>356</v>
      </c>
      <c r="P188" s="17" t="str">
        <f>IF(SUM('Control Sample Data'!D$3:D$98)&gt;10,IF(AND(ISNUMBER('Control Sample Data'!D187),'Control Sample Data'!D187&lt;$B$1,'Control Sample Data'!D187&gt;0),'Control Sample Data'!D187,$B$1),"")</f>
        <v/>
      </c>
      <c r="Q188" s="17" t="str">
        <f>IF(SUM('Control Sample Data'!E$3:E$98)&gt;10,IF(AND(ISNUMBER('Control Sample Data'!E187),'Control Sample Data'!E187&lt;$B$1,'Control Sample Data'!E187&gt;0),'Control Sample Data'!E187,$B$1),"")</f>
        <v/>
      </c>
      <c r="R188" s="17" t="str">
        <f>IF(SUM('Control Sample Data'!F$3:F$98)&gt;10,IF(AND(ISNUMBER('Control Sample Data'!F187),'Control Sample Data'!F187&lt;$B$1,'Control Sample Data'!F187&gt;0),'Control Sample Data'!F187,$B$1),"")</f>
        <v/>
      </c>
      <c r="S188" s="17" t="str">
        <f>IF(SUM('Control Sample Data'!G$3:G$98)&gt;10,IF(AND(ISNUMBER('Control Sample Data'!G187),'Control Sample Data'!G187&lt;$B$1,'Control Sample Data'!G187&gt;0),'Control Sample Data'!G187,$B$1),"")</f>
        <v/>
      </c>
      <c r="T188" s="17" t="str">
        <f>IF(SUM('Control Sample Data'!H$3:H$98)&gt;10,IF(AND(ISNUMBER('Control Sample Data'!H187),'Control Sample Data'!H187&lt;$B$1,'Control Sample Data'!H187&gt;0),'Control Sample Data'!H187,$B$1),"")</f>
        <v/>
      </c>
      <c r="U188" s="17" t="str">
        <f>IF(SUM('Control Sample Data'!I$3:I$98)&gt;10,IF(AND(ISNUMBER('Control Sample Data'!I187),'Control Sample Data'!I187&lt;$B$1,'Control Sample Data'!I187&gt;0),'Control Sample Data'!I187,$B$1),"")</f>
        <v/>
      </c>
      <c r="V188" s="17" t="str">
        <f>IF(SUM('Control Sample Data'!J$3:J$98)&gt;10,IF(AND(ISNUMBER('Control Sample Data'!J187),'Control Sample Data'!J187&lt;$B$1,'Control Sample Data'!J187&gt;0),'Control Sample Data'!J187,$B$1),"")</f>
        <v/>
      </c>
      <c r="W188" s="17" t="str">
        <f>IF(SUM('Control Sample Data'!K$3:K$98)&gt;10,IF(AND(ISNUMBER('Control Sample Data'!K187),'Control Sample Data'!K187&lt;$B$1,'Control Sample Data'!K187&gt;0),'Control Sample Data'!K187,$B$1),"")</f>
        <v/>
      </c>
      <c r="X188" s="17" t="str">
        <f>IF(SUM('Control Sample Data'!L$3:L$98)&gt;10,IF(AND(ISNUMBER('Control Sample Data'!L187),'Control Sample Data'!L187&lt;$B$1,'Control Sample Data'!L187&gt;0),'Control Sample Data'!L187,$B$1),"")</f>
        <v/>
      </c>
      <c r="Y188" s="17"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8"/>
      <c r="B189" s="16" t="str">
        <f>IF('Gene Table'!D188="","",'Gene Table'!D188)</f>
        <v>NM_012423</v>
      </c>
      <c r="C189" s="16" t="s">
        <v>360</v>
      </c>
      <c r="D189" s="17" t="str">
        <f>IF(SUM('Test Sample Data'!D$3:D$98)&gt;10,IF(AND(ISNUMBER('Test Sample Data'!D188),'Test Sample Data'!D188&lt;$B$1,'Test Sample Data'!D188&gt;0),'Test Sample Data'!D188,$B$1),"")</f>
        <v/>
      </c>
      <c r="E189" s="17" t="str">
        <f>IF(SUM('Test Sample Data'!E$3:E$98)&gt;10,IF(AND(ISNUMBER('Test Sample Data'!E188),'Test Sample Data'!E188&lt;$B$1,'Test Sample Data'!E188&gt;0),'Test Sample Data'!E188,$B$1),"")</f>
        <v/>
      </c>
      <c r="F189" s="17" t="str">
        <f>IF(SUM('Test Sample Data'!F$3:F$98)&gt;10,IF(AND(ISNUMBER('Test Sample Data'!F188),'Test Sample Data'!F188&lt;$B$1,'Test Sample Data'!F188&gt;0),'Test Sample Data'!F188,$B$1),"")</f>
        <v/>
      </c>
      <c r="G189" s="17" t="str">
        <f>IF(SUM('Test Sample Data'!G$3:G$98)&gt;10,IF(AND(ISNUMBER('Test Sample Data'!G188),'Test Sample Data'!G188&lt;$B$1,'Test Sample Data'!G188&gt;0),'Test Sample Data'!G188,$B$1),"")</f>
        <v/>
      </c>
      <c r="H189" s="17" t="str">
        <f>IF(SUM('Test Sample Data'!H$3:H$98)&gt;10,IF(AND(ISNUMBER('Test Sample Data'!H188),'Test Sample Data'!H188&lt;$B$1,'Test Sample Data'!H188&gt;0),'Test Sample Data'!H188,$B$1),"")</f>
        <v/>
      </c>
      <c r="I189" s="17" t="str">
        <f>IF(SUM('Test Sample Data'!I$3:I$98)&gt;10,IF(AND(ISNUMBER('Test Sample Data'!I188),'Test Sample Data'!I188&lt;$B$1,'Test Sample Data'!I188&gt;0),'Test Sample Data'!I188,$B$1),"")</f>
        <v/>
      </c>
      <c r="J189" s="17" t="str">
        <f>IF(SUM('Test Sample Data'!J$3:J$98)&gt;10,IF(AND(ISNUMBER('Test Sample Data'!J188),'Test Sample Data'!J188&lt;$B$1,'Test Sample Data'!J188&gt;0),'Test Sample Data'!J188,$B$1),"")</f>
        <v/>
      </c>
      <c r="K189" s="17" t="str">
        <f>IF(SUM('Test Sample Data'!K$3:K$98)&gt;10,IF(AND(ISNUMBER('Test Sample Data'!K188),'Test Sample Data'!K188&lt;$B$1,'Test Sample Data'!K188&gt;0),'Test Sample Data'!K188,$B$1),"")</f>
        <v/>
      </c>
      <c r="L189" s="17" t="str">
        <f>IF(SUM('Test Sample Data'!L$3:L$98)&gt;10,IF(AND(ISNUMBER('Test Sample Data'!L188),'Test Sample Data'!L188&lt;$B$1,'Test Sample Data'!L188&gt;0),'Test Sample Data'!L188,$B$1),"")</f>
        <v/>
      </c>
      <c r="M189" s="17" t="str">
        <f>IF(SUM('Test Sample Data'!M$3:M$98)&gt;10,IF(AND(ISNUMBER('Test Sample Data'!M188),'Test Sample Data'!M188&lt;$B$1,'Test Sample Data'!M188&gt;0),'Test Sample Data'!M188,$B$1),"")</f>
        <v/>
      </c>
      <c r="N189" s="17" t="str">
        <f>'Gene Table'!D188</f>
        <v>NM_012423</v>
      </c>
      <c r="O189" s="16" t="s">
        <v>360</v>
      </c>
      <c r="P189" s="17" t="str">
        <f>IF(SUM('Control Sample Data'!D$3:D$98)&gt;10,IF(AND(ISNUMBER('Control Sample Data'!D188),'Control Sample Data'!D188&lt;$B$1,'Control Sample Data'!D188&gt;0),'Control Sample Data'!D188,$B$1),"")</f>
        <v/>
      </c>
      <c r="Q189" s="17" t="str">
        <f>IF(SUM('Control Sample Data'!E$3:E$98)&gt;10,IF(AND(ISNUMBER('Control Sample Data'!E188),'Control Sample Data'!E188&lt;$B$1,'Control Sample Data'!E188&gt;0),'Control Sample Data'!E188,$B$1),"")</f>
        <v/>
      </c>
      <c r="R189" s="17" t="str">
        <f>IF(SUM('Control Sample Data'!F$3:F$98)&gt;10,IF(AND(ISNUMBER('Control Sample Data'!F188),'Control Sample Data'!F188&lt;$B$1,'Control Sample Data'!F188&gt;0),'Control Sample Data'!F188,$B$1),"")</f>
        <v/>
      </c>
      <c r="S189" s="17" t="str">
        <f>IF(SUM('Control Sample Data'!G$3:G$98)&gt;10,IF(AND(ISNUMBER('Control Sample Data'!G188),'Control Sample Data'!G188&lt;$B$1,'Control Sample Data'!G188&gt;0),'Control Sample Data'!G188,$B$1),"")</f>
        <v/>
      </c>
      <c r="T189" s="17" t="str">
        <f>IF(SUM('Control Sample Data'!H$3:H$98)&gt;10,IF(AND(ISNUMBER('Control Sample Data'!H188),'Control Sample Data'!H188&lt;$B$1,'Control Sample Data'!H188&gt;0),'Control Sample Data'!H188,$B$1),"")</f>
        <v/>
      </c>
      <c r="U189" s="17" t="str">
        <f>IF(SUM('Control Sample Data'!I$3:I$98)&gt;10,IF(AND(ISNUMBER('Control Sample Data'!I188),'Control Sample Data'!I188&lt;$B$1,'Control Sample Data'!I188&gt;0),'Control Sample Data'!I188,$B$1),"")</f>
        <v/>
      </c>
      <c r="V189" s="17" t="str">
        <f>IF(SUM('Control Sample Data'!J$3:J$98)&gt;10,IF(AND(ISNUMBER('Control Sample Data'!J188),'Control Sample Data'!J188&lt;$B$1,'Control Sample Data'!J188&gt;0),'Control Sample Data'!J188,$B$1),"")</f>
        <v/>
      </c>
      <c r="W189" s="17" t="str">
        <f>IF(SUM('Control Sample Data'!K$3:K$98)&gt;10,IF(AND(ISNUMBER('Control Sample Data'!K188),'Control Sample Data'!K188&lt;$B$1,'Control Sample Data'!K188&gt;0),'Control Sample Data'!K188,$B$1),"")</f>
        <v/>
      </c>
      <c r="X189" s="17" t="str">
        <f>IF(SUM('Control Sample Data'!L$3:L$98)&gt;10,IF(AND(ISNUMBER('Control Sample Data'!L188),'Control Sample Data'!L188&lt;$B$1,'Control Sample Data'!L188&gt;0),'Control Sample Data'!L188,$B$1),"")</f>
        <v/>
      </c>
      <c r="Y189" s="17"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8"/>
      <c r="B190" s="16" t="str">
        <f>IF('Gene Table'!D189="","",'Gene Table'!D189)</f>
        <v>NM_000194</v>
      </c>
      <c r="C190" s="16" t="s">
        <v>364</v>
      </c>
      <c r="D190" s="17" t="str">
        <f>IF(SUM('Test Sample Data'!D$3:D$98)&gt;10,IF(AND(ISNUMBER('Test Sample Data'!D189),'Test Sample Data'!D189&lt;$B$1,'Test Sample Data'!D189&gt;0),'Test Sample Data'!D189,$B$1),"")</f>
        <v/>
      </c>
      <c r="E190" s="17" t="str">
        <f>IF(SUM('Test Sample Data'!E$3:E$98)&gt;10,IF(AND(ISNUMBER('Test Sample Data'!E189),'Test Sample Data'!E189&lt;$B$1,'Test Sample Data'!E189&gt;0),'Test Sample Data'!E189,$B$1),"")</f>
        <v/>
      </c>
      <c r="F190" s="17" t="str">
        <f>IF(SUM('Test Sample Data'!F$3:F$98)&gt;10,IF(AND(ISNUMBER('Test Sample Data'!F189),'Test Sample Data'!F189&lt;$B$1,'Test Sample Data'!F189&gt;0),'Test Sample Data'!F189,$B$1),"")</f>
        <v/>
      </c>
      <c r="G190" s="17" t="str">
        <f>IF(SUM('Test Sample Data'!G$3:G$98)&gt;10,IF(AND(ISNUMBER('Test Sample Data'!G189),'Test Sample Data'!G189&lt;$B$1,'Test Sample Data'!G189&gt;0),'Test Sample Data'!G189,$B$1),"")</f>
        <v/>
      </c>
      <c r="H190" s="17" t="str">
        <f>IF(SUM('Test Sample Data'!H$3:H$98)&gt;10,IF(AND(ISNUMBER('Test Sample Data'!H189),'Test Sample Data'!H189&lt;$B$1,'Test Sample Data'!H189&gt;0),'Test Sample Data'!H189,$B$1),"")</f>
        <v/>
      </c>
      <c r="I190" s="17" t="str">
        <f>IF(SUM('Test Sample Data'!I$3:I$98)&gt;10,IF(AND(ISNUMBER('Test Sample Data'!I189),'Test Sample Data'!I189&lt;$B$1,'Test Sample Data'!I189&gt;0),'Test Sample Data'!I189,$B$1),"")</f>
        <v/>
      </c>
      <c r="J190" s="17" t="str">
        <f>IF(SUM('Test Sample Data'!J$3:J$98)&gt;10,IF(AND(ISNUMBER('Test Sample Data'!J189),'Test Sample Data'!J189&lt;$B$1,'Test Sample Data'!J189&gt;0),'Test Sample Data'!J189,$B$1),"")</f>
        <v/>
      </c>
      <c r="K190" s="17" t="str">
        <f>IF(SUM('Test Sample Data'!K$3:K$98)&gt;10,IF(AND(ISNUMBER('Test Sample Data'!K189),'Test Sample Data'!K189&lt;$B$1,'Test Sample Data'!K189&gt;0),'Test Sample Data'!K189,$B$1),"")</f>
        <v/>
      </c>
      <c r="L190" s="17" t="str">
        <f>IF(SUM('Test Sample Data'!L$3:L$98)&gt;10,IF(AND(ISNUMBER('Test Sample Data'!L189),'Test Sample Data'!L189&lt;$B$1,'Test Sample Data'!L189&gt;0),'Test Sample Data'!L189,$B$1),"")</f>
        <v/>
      </c>
      <c r="M190" s="17" t="str">
        <f>IF(SUM('Test Sample Data'!M$3:M$98)&gt;10,IF(AND(ISNUMBER('Test Sample Data'!M189),'Test Sample Data'!M189&lt;$B$1,'Test Sample Data'!M189&gt;0),'Test Sample Data'!M189,$B$1),"")</f>
        <v/>
      </c>
      <c r="N190" s="17" t="str">
        <f>'Gene Table'!D189</f>
        <v>NM_000194</v>
      </c>
      <c r="O190" s="16" t="s">
        <v>364</v>
      </c>
      <c r="P190" s="17" t="str">
        <f>IF(SUM('Control Sample Data'!D$3:D$98)&gt;10,IF(AND(ISNUMBER('Control Sample Data'!D189),'Control Sample Data'!D189&lt;$B$1,'Control Sample Data'!D189&gt;0),'Control Sample Data'!D189,$B$1),"")</f>
        <v/>
      </c>
      <c r="Q190" s="17" t="str">
        <f>IF(SUM('Control Sample Data'!E$3:E$98)&gt;10,IF(AND(ISNUMBER('Control Sample Data'!E189),'Control Sample Data'!E189&lt;$B$1,'Control Sample Data'!E189&gt;0),'Control Sample Data'!E189,$B$1),"")</f>
        <v/>
      </c>
      <c r="R190" s="17" t="str">
        <f>IF(SUM('Control Sample Data'!F$3:F$98)&gt;10,IF(AND(ISNUMBER('Control Sample Data'!F189),'Control Sample Data'!F189&lt;$B$1,'Control Sample Data'!F189&gt;0),'Control Sample Data'!F189,$B$1),"")</f>
        <v/>
      </c>
      <c r="S190" s="17" t="str">
        <f>IF(SUM('Control Sample Data'!G$3:G$98)&gt;10,IF(AND(ISNUMBER('Control Sample Data'!G189),'Control Sample Data'!G189&lt;$B$1,'Control Sample Data'!G189&gt;0),'Control Sample Data'!G189,$B$1),"")</f>
        <v/>
      </c>
      <c r="T190" s="17" t="str">
        <f>IF(SUM('Control Sample Data'!H$3:H$98)&gt;10,IF(AND(ISNUMBER('Control Sample Data'!H189),'Control Sample Data'!H189&lt;$B$1,'Control Sample Data'!H189&gt;0),'Control Sample Data'!H189,$B$1),"")</f>
        <v/>
      </c>
      <c r="U190" s="17" t="str">
        <f>IF(SUM('Control Sample Data'!I$3:I$98)&gt;10,IF(AND(ISNUMBER('Control Sample Data'!I189),'Control Sample Data'!I189&lt;$B$1,'Control Sample Data'!I189&gt;0),'Control Sample Data'!I189,$B$1),"")</f>
        <v/>
      </c>
      <c r="V190" s="17" t="str">
        <f>IF(SUM('Control Sample Data'!J$3:J$98)&gt;10,IF(AND(ISNUMBER('Control Sample Data'!J189),'Control Sample Data'!J189&lt;$B$1,'Control Sample Data'!J189&gt;0),'Control Sample Data'!J189,$B$1),"")</f>
        <v/>
      </c>
      <c r="W190" s="17" t="str">
        <f>IF(SUM('Control Sample Data'!K$3:K$98)&gt;10,IF(AND(ISNUMBER('Control Sample Data'!K189),'Control Sample Data'!K189&lt;$B$1,'Control Sample Data'!K189&gt;0),'Control Sample Data'!K189,$B$1),"")</f>
        <v/>
      </c>
      <c r="X190" s="17" t="str">
        <f>IF(SUM('Control Sample Data'!L$3:L$98)&gt;10,IF(AND(ISNUMBER('Control Sample Data'!L189),'Control Sample Data'!L189&lt;$B$1,'Control Sample Data'!L189&gt;0),'Control Sample Data'!L189,$B$1),"")</f>
        <v/>
      </c>
      <c r="Y190" s="17"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8"/>
      <c r="B191" s="16" t="str">
        <f>IF('Gene Table'!D190="","",'Gene Table'!D190)</f>
        <v>NR_003286</v>
      </c>
      <c r="C191" s="16" t="s">
        <v>368</v>
      </c>
      <c r="D191" s="17" t="str">
        <f>IF(SUM('Test Sample Data'!D$3:D$98)&gt;10,IF(AND(ISNUMBER('Test Sample Data'!D190),'Test Sample Data'!D190&lt;$B$1,'Test Sample Data'!D190&gt;0),'Test Sample Data'!D190,$B$1),"")</f>
        <v/>
      </c>
      <c r="E191" s="17" t="str">
        <f>IF(SUM('Test Sample Data'!E$3:E$98)&gt;10,IF(AND(ISNUMBER('Test Sample Data'!E190),'Test Sample Data'!E190&lt;$B$1,'Test Sample Data'!E190&gt;0),'Test Sample Data'!E190,$B$1),"")</f>
        <v/>
      </c>
      <c r="F191" s="17" t="str">
        <f>IF(SUM('Test Sample Data'!F$3:F$98)&gt;10,IF(AND(ISNUMBER('Test Sample Data'!F190),'Test Sample Data'!F190&lt;$B$1,'Test Sample Data'!F190&gt;0),'Test Sample Data'!F190,$B$1),"")</f>
        <v/>
      </c>
      <c r="G191" s="17" t="str">
        <f>IF(SUM('Test Sample Data'!G$3:G$98)&gt;10,IF(AND(ISNUMBER('Test Sample Data'!G190),'Test Sample Data'!G190&lt;$B$1,'Test Sample Data'!G190&gt;0),'Test Sample Data'!G190,$B$1),"")</f>
        <v/>
      </c>
      <c r="H191" s="17" t="str">
        <f>IF(SUM('Test Sample Data'!H$3:H$98)&gt;10,IF(AND(ISNUMBER('Test Sample Data'!H190),'Test Sample Data'!H190&lt;$B$1,'Test Sample Data'!H190&gt;0),'Test Sample Data'!H190,$B$1),"")</f>
        <v/>
      </c>
      <c r="I191" s="17" t="str">
        <f>IF(SUM('Test Sample Data'!I$3:I$98)&gt;10,IF(AND(ISNUMBER('Test Sample Data'!I190),'Test Sample Data'!I190&lt;$B$1,'Test Sample Data'!I190&gt;0),'Test Sample Data'!I190,$B$1),"")</f>
        <v/>
      </c>
      <c r="J191" s="17" t="str">
        <f>IF(SUM('Test Sample Data'!J$3:J$98)&gt;10,IF(AND(ISNUMBER('Test Sample Data'!J190),'Test Sample Data'!J190&lt;$B$1,'Test Sample Data'!J190&gt;0),'Test Sample Data'!J190,$B$1),"")</f>
        <v/>
      </c>
      <c r="K191" s="17" t="str">
        <f>IF(SUM('Test Sample Data'!K$3:K$98)&gt;10,IF(AND(ISNUMBER('Test Sample Data'!K190),'Test Sample Data'!K190&lt;$B$1,'Test Sample Data'!K190&gt;0),'Test Sample Data'!K190,$B$1),"")</f>
        <v/>
      </c>
      <c r="L191" s="17" t="str">
        <f>IF(SUM('Test Sample Data'!L$3:L$98)&gt;10,IF(AND(ISNUMBER('Test Sample Data'!L190),'Test Sample Data'!L190&lt;$B$1,'Test Sample Data'!L190&gt;0),'Test Sample Data'!L190,$B$1),"")</f>
        <v/>
      </c>
      <c r="M191" s="17" t="str">
        <f>IF(SUM('Test Sample Data'!M$3:M$98)&gt;10,IF(AND(ISNUMBER('Test Sample Data'!M190),'Test Sample Data'!M190&lt;$B$1,'Test Sample Data'!M190&gt;0),'Test Sample Data'!M190,$B$1),"")</f>
        <v/>
      </c>
      <c r="N191" s="17" t="str">
        <f>'Gene Table'!D190</f>
        <v>NR_003286</v>
      </c>
      <c r="O191" s="16" t="s">
        <v>368</v>
      </c>
      <c r="P191" s="17" t="str">
        <f>IF(SUM('Control Sample Data'!D$3:D$98)&gt;10,IF(AND(ISNUMBER('Control Sample Data'!D190),'Control Sample Data'!D190&lt;$B$1,'Control Sample Data'!D190&gt;0),'Control Sample Data'!D190,$B$1),"")</f>
        <v/>
      </c>
      <c r="Q191" s="17" t="str">
        <f>IF(SUM('Control Sample Data'!E$3:E$98)&gt;10,IF(AND(ISNUMBER('Control Sample Data'!E190),'Control Sample Data'!E190&lt;$B$1,'Control Sample Data'!E190&gt;0),'Control Sample Data'!E190,$B$1),"")</f>
        <v/>
      </c>
      <c r="R191" s="17" t="str">
        <f>IF(SUM('Control Sample Data'!F$3:F$98)&gt;10,IF(AND(ISNUMBER('Control Sample Data'!F190),'Control Sample Data'!F190&lt;$B$1,'Control Sample Data'!F190&gt;0),'Control Sample Data'!F190,$B$1),"")</f>
        <v/>
      </c>
      <c r="S191" s="17" t="str">
        <f>IF(SUM('Control Sample Data'!G$3:G$98)&gt;10,IF(AND(ISNUMBER('Control Sample Data'!G190),'Control Sample Data'!G190&lt;$B$1,'Control Sample Data'!G190&gt;0),'Control Sample Data'!G190,$B$1),"")</f>
        <v/>
      </c>
      <c r="T191" s="17" t="str">
        <f>IF(SUM('Control Sample Data'!H$3:H$98)&gt;10,IF(AND(ISNUMBER('Control Sample Data'!H190),'Control Sample Data'!H190&lt;$B$1,'Control Sample Data'!H190&gt;0),'Control Sample Data'!H190,$B$1),"")</f>
        <v/>
      </c>
      <c r="U191" s="17" t="str">
        <f>IF(SUM('Control Sample Data'!I$3:I$98)&gt;10,IF(AND(ISNUMBER('Control Sample Data'!I190),'Control Sample Data'!I190&lt;$B$1,'Control Sample Data'!I190&gt;0),'Control Sample Data'!I190,$B$1),"")</f>
        <v/>
      </c>
      <c r="V191" s="17" t="str">
        <f>IF(SUM('Control Sample Data'!J$3:J$98)&gt;10,IF(AND(ISNUMBER('Control Sample Data'!J190),'Control Sample Data'!J190&lt;$B$1,'Control Sample Data'!J190&gt;0),'Control Sample Data'!J190,$B$1),"")</f>
        <v/>
      </c>
      <c r="W191" s="17" t="str">
        <f>IF(SUM('Control Sample Data'!K$3:K$98)&gt;10,IF(AND(ISNUMBER('Control Sample Data'!K190),'Control Sample Data'!K190&lt;$B$1,'Control Sample Data'!K190&gt;0),'Control Sample Data'!K190,$B$1),"")</f>
        <v/>
      </c>
      <c r="X191" s="17" t="str">
        <f>IF(SUM('Control Sample Data'!L$3:L$98)&gt;10,IF(AND(ISNUMBER('Control Sample Data'!L190),'Control Sample Data'!L190&lt;$B$1,'Control Sample Data'!L190&gt;0),'Control Sample Data'!L190,$B$1),"")</f>
        <v/>
      </c>
      <c r="Y191" s="17"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8"/>
      <c r="B192" s="16" t="str">
        <f>IF('Gene Table'!D191="","",'Gene Table'!D191)</f>
        <v>RT</v>
      </c>
      <c r="C192" s="16" t="s">
        <v>372</v>
      </c>
      <c r="D192" s="17" t="str">
        <f>IF(SUM('Test Sample Data'!D$3:D$98)&gt;10,IF(AND(ISNUMBER('Test Sample Data'!D191),'Test Sample Data'!D191&lt;$B$1,'Test Sample Data'!D191&gt;0),'Test Sample Data'!D191,$B$1),"")</f>
        <v/>
      </c>
      <c r="E192" s="17" t="str">
        <f>IF(SUM('Test Sample Data'!E$3:E$98)&gt;10,IF(AND(ISNUMBER('Test Sample Data'!E191),'Test Sample Data'!E191&lt;$B$1,'Test Sample Data'!E191&gt;0),'Test Sample Data'!E191,$B$1),"")</f>
        <v/>
      </c>
      <c r="F192" s="17" t="str">
        <f>IF(SUM('Test Sample Data'!F$3:F$98)&gt;10,IF(AND(ISNUMBER('Test Sample Data'!F191),'Test Sample Data'!F191&lt;$B$1,'Test Sample Data'!F191&gt;0),'Test Sample Data'!F191,$B$1),"")</f>
        <v/>
      </c>
      <c r="G192" s="17" t="str">
        <f>IF(SUM('Test Sample Data'!G$3:G$98)&gt;10,IF(AND(ISNUMBER('Test Sample Data'!G191),'Test Sample Data'!G191&lt;$B$1,'Test Sample Data'!G191&gt;0),'Test Sample Data'!G191,$B$1),"")</f>
        <v/>
      </c>
      <c r="H192" s="17" t="str">
        <f>IF(SUM('Test Sample Data'!H$3:H$98)&gt;10,IF(AND(ISNUMBER('Test Sample Data'!H191),'Test Sample Data'!H191&lt;$B$1,'Test Sample Data'!H191&gt;0),'Test Sample Data'!H191,$B$1),"")</f>
        <v/>
      </c>
      <c r="I192" s="17" t="str">
        <f>IF(SUM('Test Sample Data'!I$3:I$98)&gt;10,IF(AND(ISNUMBER('Test Sample Data'!I191),'Test Sample Data'!I191&lt;$B$1,'Test Sample Data'!I191&gt;0),'Test Sample Data'!I191,$B$1),"")</f>
        <v/>
      </c>
      <c r="J192" s="17" t="str">
        <f>IF(SUM('Test Sample Data'!J$3:J$98)&gt;10,IF(AND(ISNUMBER('Test Sample Data'!J191),'Test Sample Data'!J191&lt;$B$1,'Test Sample Data'!J191&gt;0),'Test Sample Data'!J191,$B$1),"")</f>
        <v/>
      </c>
      <c r="K192" s="17" t="str">
        <f>IF(SUM('Test Sample Data'!K$3:K$98)&gt;10,IF(AND(ISNUMBER('Test Sample Data'!K191),'Test Sample Data'!K191&lt;$B$1,'Test Sample Data'!K191&gt;0),'Test Sample Data'!K191,$B$1),"")</f>
        <v/>
      </c>
      <c r="L192" s="17" t="str">
        <f>IF(SUM('Test Sample Data'!L$3:L$98)&gt;10,IF(AND(ISNUMBER('Test Sample Data'!L191),'Test Sample Data'!L191&lt;$B$1,'Test Sample Data'!L191&gt;0),'Test Sample Data'!L191,$B$1),"")</f>
        <v/>
      </c>
      <c r="M192" s="17" t="str">
        <f>IF(SUM('Test Sample Data'!M$3:M$98)&gt;10,IF(AND(ISNUMBER('Test Sample Data'!M191),'Test Sample Data'!M191&lt;$B$1,'Test Sample Data'!M191&gt;0),'Test Sample Data'!M191,$B$1),"")</f>
        <v/>
      </c>
      <c r="N192" s="17" t="str">
        <f>'Gene Table'!D191</f>
        <v>RT</v>
      </c>
      <c r="O192" s="16" t="s">
        <v>372</v>
      </c>
      <c r="P192" s="17" t="str">
        <f>IF(SUM('Control Sample Data'!D$3:D$98)&gt;10,IF(AND(ISNUMBER('Control Sample Data'!D191),'Control Sample Data'!D191&lt;$B$1,'Control Sample Data'!D191&gt;0),'Control Sample Data'!D191,$B$1),"")</f>
        <v/>
      </c>
      <c r="Q192" s="17" t="str">
        <f>IF(SUM('Control Sample Data'!E$3:E$98)&gt;10,IF(AND(ISNUMBER('Control Sample Data'!E191),'Control Sample Data'!E191&lt;$B$1,'Control Sample Data'!E191&gt;0),'Control Sample Data'!E191,$B$1),"")</f>
        <v/>
      </c>
      <c r="R192" s="17" t="str">
        <f>IF(SUM('Control Sample Data'!F$3:F$98)&gt;10,IF(AND(ISNUMBER('Control Sample Data'!F191),'Control Sample Data'!F191&lt;$B$1,'Control Sample Data'!F191&gt;0),'Control Sample Data'!F191,$B$1),"")</f>
        <v/>
      </c>
      <c r="S192" s="17" t="str">
        <f>IF(SUM('Control Sample Data'!G$3:G$98)&gt;10,IF(AND(ISNUMBER('Control Sample Data'!G191),'Control Sample Data'!G191&lt;$B$1,'Control Sample Data'!G191&gt;0),'Control Sample Data'!G191,$B$1),"")</f>
        <v/>
      </c>
      <c r="T192" s="17" t="str">
        <f>IF(SUM('Control Sample Data'!H$3:H$98)&gt;10,IF(AND(ISNUMBER('Control Sample Data'!H191),'Control Sample Data'!H191&lt;$B$1,'Control Sample Data'!H191&gt;0),'Control Sample Data'!H191,$B$1),"")</f>
        <v/>
      </c>
      <c r="U192" s="17" t="str">
        <f>IF(SUM('Control Sample Data'!I$3:I$98)&gt;10,IF(AND(ISNUMBER('Control Sample Data'!I191),'Control Sample Data'!I191&lt;$B$1,'Control Sample Data'!I191&gt;0),'Control Sample Data'!I191,$B$1),"")</f>
        <v/>
      </c>
      <c r="V192" s="17" t="str">
        <f>IF(SUM('Control Sample Data'!J$3:J$98)&gt;10,IF(AND(ISNUMBER('Control Sample Data'!J191),'Control Sample Data'!J191&lt;$B$1,'Control Sample Data'!J191&gt;0),'Control Sample Data'!J191,$B$1),"")</f>
        <v/>
      </c>
      <c r="W192" s="17" t="str">
        <f>IF(SUM('Control Sample Data'!K$3:K$98)&gt;10,IF(AND(ISNUMBER('Control Sample Data'!K191),'Control Sample Data'!K191&lt;$B$1,'Control Sample Data'!K191&gt;0),'Control Sample Data'!K191,$B$1),"")</f>
        <v/>
      </c>
      <c r="X192" s="17" t="str">
        <f>IF(SUM('Control Sample Data'!L$3:L$98)&gt;10,IF(AND(ISNUMBER('Control Sample Data'!L191),'Control Sample Data'!L191&lt;$B$1,'Control Sample Data'!L191&gt;0),'Control Sample Data'!L191,$B$1),"")</f>
        <v/>
      </c>
      <c r="Y192" s="17"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8"/>
      <c r="B193" s="16" t="str">
        <f>IF('Gene Table'!D192="","",'Gene Table'!D192)</f>
        <v>RT</v>
      </c>
      <c r="C193" s="16" t="s">
        <v>374</v>
      </c>
      <c r="D193" s="17" t="str">
        <f>IF(SUM('Test Sample Data'!D$3:D$98)&gt;10,IF(AND(ISNUMBER('Test Sample Data'!D192),'Test Sample Data'!D192&lt;$B$1,'Test Sample Data'!D192&gt;0),'Test Sample Data'!D192,$B$1),"")</f>
        <v/>
      </c>
      <c r="E193" s="17" t="str">
        <f>IF(SUM('Test Sample Data'!E$3:E$98)&gt;10,IF(AND(ISNUMBER('Test Sample Data'!E192),'Test Sample Data'!E192&lt;$B$1,'Test Sample Data'!E192&gt;0),'Test Sample Data'!E192,$B$1),"")</f>
        <v/>
      </c>
      <c r="F193" s="17" t="str">
        <f>IF(SUM('Test Sample Data'!F$3:F$98)&gt;10,IF(AND(ISNUMBER('Test Sample Data'!F192),'Test Sample Data'!F192&lt;$B$1,'Test Sample Data'!F192&gt;0),'Test Sample Data'!F192,$B$1),"")</f>
        <v/>
      </c>
      <c r="G193" s="17" t="str">
        <f>IF(SUM('Test Sample Data'!G$3:G$98)&gt;10,IF(AND(ISNUMBER('Test Sample Data'!G192),'Test Sample Data'!G192&lt;$B$1,'Test Sample Data'!G192&gt;0),'Test Sample Data'!G192,$B$1),"")</f>
        <v/>
      </c>
      <c r="H193" s="17" t="str">
        <f>IF(SUM('Test Sample Data'!H$3:H$98)&gt;10,IF(AND(ISNUMBER('Test Sample Data'!H192),'Test Sample Data'!H192&lt;$B$1,'Test Sample Data'!H192&gt;0),'Test Sample Data'!H192,$B$1),"")</f>
        <v/>
      </c>
      <c r="I193" s="17" t="str">
        <f>IF(SUM('Test Sample Data'!I$3:I$98)&gt;10,IF(AND(ISNUMBER('Test Sample Data'!I192),'Test Sample Data'!I192&lt;$B$1,'Test Sample Data'!I192&gt;0),'Test Sample Data'!I192,$B$1),"")</f>
        <v/>
      </c>
      <c r="J193" s="17" t="str">
        <f>IF(SUM('Test Sample Data'!J$3:J$98)&gt;10,IF(AND(ISNUMBER('Test Sample Data'!J192),'Test Sample Data'!J192&lt;$B$1,'Test Sample Data'!J192&gt;0),'Test Sample Data'!J192,$B$1),"")</f>
        <v/>
      </c>
      <c r="K193" s="17" t="str">
        <f>IF(SUM('Test Sample Data'!K$3:K$98)&gt;10,IF(AND(ISNUMBER('Test Sample Data'!K192),'Test Sample Data'!K192&lt;$B$1,'Test Sample Data'!K192&gt;0),'Test Sample Data'!K192,$B$1),"")</f>
        <v/>
      </c>
      <c r="L193" s="17" t="str">
        <f>IF(SUM('Test Sample Data'!L$3:L$98)&gt;10,IF(AND(ISNUMBER('Test Sample Data'!L192),'Test Sample Data'!L192&lt;$B$1,'Test Sample Data'!L192&gt;0),'Test Sample Data'!L192,$B$1),"")</f>
        <v/>
      </c>
      <c r="M193" s="17" t="str">
        <f>IF(SUM('Test Sample Data'!M$3:M$98)&gt;10,IF(AND(ISNUMBER('Test Sample Data'!M192),'Test Sample Data'!M192&lt;$B$1,'Test Sample Data'!M192&gt;0),'Test Sample Data'!M192,$B$1),"")</f>
        <v/>
      </c>
      <c r="N193" s="17" t="str">
        <f>'Gene Table'!D192</f>
        <v>RT</v>
      </c>
      <c r="O193" s="16" t="s">
        <v>374</v>
      </c>
      <c r="P193" s="17" t="str">
        <f>IF(SUM('Control Sample Data'!D$3:D$98)&gt;10,IF(AND(ISNUMBER('Control Sample Data'!D192),'Control Sample Data'!D192&lt;$B$1,'Control Sample Data'!D192&gt;0),'Control Sample Data'!D192,$B$1),"")</f>
        <v/>
      </c>
      <c r="Q193" s="17" t="str">
        <f>IF(SUM('Control Sample Data'!E$3:E$98)&gt;10,IF(AND(ISNUMBER('Control Sample Data'!E192),'Control Sample Data'!E192&lt;$B$1,'Control Sample Data'!E192&gt;0),'Control Sample Data'!E192,$B$1),"")</f>
        <v/>
      </c>
      <c r="R193" s="17" t="str">
        <f>IF(SUM('Control Sample Data'!F$3:F$98)&gt;10,IF(AND(ISNUMBER('Control Sample Data'!F192),'Control Sample Data'!F192&lt;$B$1,'Control Sample Data'!F192&gt;0),'Control Sample Data'!F192,$B$1),"")</f>
        <v/>
      </c>
      <c r="S193" s="17" t="str">
        <f>IF(SUM('Control Sample Data'!G$3:G$98)&gt;10,IF(AND(ISNUMBER('Control Sample Data'!G192),'Control Sample Data'!G192&lt;$B$1,'Control Sample Data'!G192&gt;0),'Control Sample Data'!G192,$B$1),"")</f>
        <v/>
      </c>
      <c r="T193" s="17" t="str">
        <f>IF(SUM('Control Sample Data'!H$3:H$98)&gt;10,IF(AND(ISNUMBER('Control Sample Data'!H192),'Control Sample Data'!H192&lt;$B$1,'Control Sample Data'!H192&gt;0),'Control Sample Data'!H192,$B$1),"")</f>
        <v/>
      </c>
      <c r="U193" s="17" t="str">
        <f>IF(SUM('Control Sample Data'!I$3:I$98)&gt;10,IF(AND(ISNUMBER('Control Sample Data'!I192),'Control Sample Data'!I192&lt;$B$1,'Control Sample Data'!I192&gt;0),'Control Sample Data'!I192,$B$1),"")</f>
        <v/>
      </c>
      <c r="V193" s="17" t="str">
        <f>IF(SUM('Control Sample Data'!J$3:J$98)&gt;10,IF(AND(ISNUMBER('Control Sample Data'!J192),'Control Sample Data'!J192&lt;$B$1,'Control Sample Data'!J192&gt;0),'Control Sample Data'!J192,$B$1),"")</f>
        <v/>
      </c>
      <c r="W193" s="17" t="str">
        <f>IF(SUM('Control Sample Data'!K$3:K$98)&gt;10,IF(AND(ISNUMBER('Control Sample Data'!K192),'Control Sample Data'!K192&lt;$B$1,'Control Sample Data'!K192&gt;0),'Control Sample Data'!K192,$B$1),"")</f>
        <v/>
      </c>
      <c r="X193" s="17" t="str">
        <f>IF(SUM('Control Sample Data'!L$3:L$98)&gt;10,IF(AND(ISNUMBER('Control Sample Data'!L192),'Control Sample Data'!L192&lt;$B$1,'Control Sample Data'!L192&gt;0),'Control Sample Data'!L192,$B$1),"")</f>
        <v/>
      </c>
      <c r="Y193" s="17"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8"/>
      <c r="B194" s="16" t="str">
        <f>IF('Gene Table'!D193="","",'Gene Table'!D193)</f>
        <v>PCR</v>
      </c>
      <c r="C194" s="16" t="s">
        <v>375</v>
      </c>
      <c r="D194" s="17" t="str">
        <f>IF(SUM('Test Sample Data'!D$3:D$98)&gt;10,IF(AND(ISNUMBER('Test Sample Data'!D193),'Test Sample Data'!D193&lt;$B$1,'Test Sample Data'!D193&gt;0),'Test Sample Data'!D193,$B$1),"")</f>
        <v/>
      </c>
      <c r="E194" s="17" t="str">
        <f>IF(SUM('Test Sample Data'!E$3:E$98)&gt;10,IF(AND(ISNUMBER('Test Sample Data'!E193),'Test Sample Data'!E193&lt;$B$1,'Test Sample Data'!E193&gt;0),'Test Sample Data'!E193,$B$1),"")</f>
        <v/>
      </c>
      <c r="F194" s="17" t="str">
        <f>IF(SUM('Test Sample Data'!F$3:F$98)&gt;10,IF(AND(ISNUMBER('Test Sample Data'!F193),'Test Sample Data'!F193&lt;$B$1,'Test Sample Data'!F193&gt;0),'Test Sample Data'!F193,$B$1),"")</f>
        <v/>
      </c>
      <c r="G194" s="17" t="str">
        <f>IF(SUM('Test Sample Data'!G$3:G$98)&gt;10,IF(AND(ISNUMBER('Test Sample Data'!G193),'Test Sample Data'!G193&lt;$B$1,'Test Sample Data'!G193&gt;0),'Test Sample Data'!G193,$B$1),"")</f>
        <v/>
      </c>
      <c r="H194" s="17" t="str">
        <f>IF(SUM('Test Sample Data'!H$3:H$98)&gt;10,IF(AND(ISNUMBER('Test Sample Data'!H193),'Test Sample Data'!H193&lt;$B$1,'Test Sample Data'!H193&gt;0),'Test Sample Data'!H193,$B$1),"")</f>
        <v/>
      </c>
      <c r="I194" s="17" t="str">
        <f>IF(SUM('Test Sample Data'!I$3:I$98)&gt;10,IF(AND(ISNUMBER('Test Sample Data'!I193),'Test Sample Data'!I193&lt;$B$1,'Test Sample Data'!I193&gt;0),'Test Sample Data'!I193,$B$1),"")</f>
        <v/>
      </c>
      <c r="J194" s="17" t="str">
        <f>IF(SUM('Test Sample Data'!J$3:J$98)&gt;10,IF(AND(ISNUMBER('Test Sample Data'!J193),'Test Sample Data'!J193&lt;$B$1,'Test Sample Data'!J193&gt;0),'Test Sample Data'!J193,$B$1),"")</f>
        <v/>
      </c>
      <c r="K194" s="17" t="str">
        <f>IF(SUM('Test Sample Data'!K$3:K$98)&gt;10,IF(AND(ISNUMBER('Test Sample Data'!K193),'Test Sample Data'!K193&lt;$B$1,'Test Sample Data'!K193&gt;0),'Test Sample Data'!K193,$B$1),"")</f>
        <v/>
      </c>
      <c r="L194" s="17" t="str">
        <f>IF(SUM('Test Sample Data'!L$3:L$98)&gt;10,IF(AND(ISNUMBER('Test Sample Data'!L193),'Test Sample Data'!L193&lt;$B$1,'Test Sample Data'!L193&gt;0),'Test Sample Data'!L193,$B$1),"")</f>
        <v/>
      </c>
      <c r="M194" s="17" t="str">
        <f>IF(SUM('Test Sample Data'!M$3:M$98)&gt;10,IF(AND(ISNUMBER('Test Sample Data'!M193),'Test Sample Data'!M193&lt;$B$1,'Test Sample Data'!M193&gt;0),'Test Sample Data'!M193,$B$1),"")</f>
        <v/>
      </c>
      <c r="N194" s="17" t="str">
        <f>'Gene Table'!D193</f>
        <v>PCR</v>
      </c>
      <c r="O194" s="16" t="s">
        <v>375</v>
      </c>
      <c r="P194" s="17" t="str">
        <f>IF(SUM('Control Sample Data'!D$3:D$98)&gt;10,IF(AND(ISNUMBER('Control Sample Data'!D193),'Control Sample Data'!D193&lt;$B$1,'Control Sample Data'!D193&gt;0),'Control Sample Data'!D193,$B$1),"")</f>
        <v/>
      </c>
      <c r="Q194" s="17" t="str">
        <f>IF(SUM('Control Sample Data'!E$3:E$98)&gt;10,IF(AND(ISNUMBER('Control Sample Data'!E193),'Control Sample Data'!E193&lt;$B$1,'Control Sample Data'!E193&gt;0),'Control Sample Data'!E193,$B$1),"")</f>
        <v/>
      </c>
      <c r="R194" s="17" t="str">
        <f>IF(SUM('Control Sample Data'!F$3:F$98)&gt;10,IF(AND(ISNUMBER('Control Sample Data'!F193),'Control Sample Data'!F193&lt;$B$1,'Control Sample Data'!F193&gt;0),'Control Sample Data'!F193,$B$1),"")</f>
        <v/>
      </c>
      <c r="S194" s="17" t="str">
        <f>IF(SUM('Control Sample Data'!G$3:G$98)&gt;10,IF(AND(ISNUMBER('Control Sample Data'!G193),'Control Sample Data'!G193&lt;$B$1,'Control Sample Data'!G193&gt;0),'Control Sample Data'!G193,$B$1),"")</f>
        <v/>
      </c>
      <c r="T194" s="17" t="str">
        <f>IF(SUM('Control Sample Data'!H$3:H$98)&gt;10,IF(AND(ISNUMBER('Control Sample Data'!H193),'Control Sample Data'!H193&lt;$B$1,'Control Sample Data'!H193&gt;0),'Control Sample Data'!H193,$B$1),"")</f>
        <v/>
      </c>
      <c r="U194" s="17" t="str">
        <f>IF(SUM('Control Sample Data'!I$3:I$98)&gt;10,IF(AND(ISNUMBER('Control Sample Data'!I193),'Control Sample Data'!I193&lt;$B$1,'Control Sample Data'!I193&gt;0),'Control Sample Data'!I193,$B$1),"")</f>
        <v/>
      </c>
      <c r="V194" s="17" t="str">
        <f>IF(SUM('Control Sample Data'!J$3:J$98)&gt;10,IF(AND(ISNUMBER('Control Sample Data'!J193),'Control Sample Data'!J193&lt;$B$1,'Control Sample Data'!J193&gt;0),'Control Sample Data'!J193,$B$1),"")</f>
        <v/>
      </c>
      <c r="W194" s="17" t="str">
        <f>IF(SUM('Control Sample Data'!K$3:K$98)&gt;10,IF(AND(ISNUMBER('Control Sample Data'!K193),'Control Sample Data'!K193&lt;$B$1,'Control Sample Data'!K193&gt;0),'Control Sample Data'!K193,$B$1),"")</f>
        <v/>
      </c>
      <c r="X194" s="17" t="str">
        <f>IF(SUM('Control Sample Data'!L$3:L$98)&gt;10,IF(AND(ISNUMBER('Control Sample Data'!L193),'Control Sample Data'!L193&lt;$B$1,'Control Sample Data'!L193&gt;0),'Control Sample Data'!L193,$B$1),"")</f>
        <v/>
      </c>
      <c r="Y194" s="17"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6" t="str">
        <f>IF('Gene Table'!D194="","",'Gene Table'!D194)</f>
        <v>PCR</v>
      </c>
      <c r="C195" s="16" t="s">
        <v>377</v>
      </c>
      <c r="D195" s="17" t="str">
        <f>IF(SUM('Test Sample Data'!D$3:D$98)&gt;10,IF(AND(ISNUMBER('Test Sample Data'!D194),'Test Sample Data'!D194&lt;$B$1,'Test Sample Data'!D194&gt;0),'Test Sample Data'!D194,$B$1),"")</f>
        <v/>
      </c>
      <c r="E195" s="17" t="str">
        <f>IF(SUM('Test Sample Data'!E$3:E$98)&gt;10,IF(AND(ISNUMBER('Test Sample Data'!E194),'Test Sample Data'!E194&lt;$B$1,'Test Sample Data'!E194&gt;0),'Test Sample Data'!E194,$B$1),"")</f>
        <v/>
      </c>
      <c r="F195" s="17" t="str">
        <f>IF(SUM('Test Sample Data'!F$3:F$98)&gt;10,IF(AND(ISNUMBER('Test Sample Data'!F194),'Test Sample Data'!F194&lt;$B$1,'Test Sample Data'!F194&gt;0),'Test Sample Data'!F194,$B$1),"")</f>
        <v/>
      </c>
      <c r="G195" s="17" t="str">
        <f>IF(SUM('Test Sample Data'!G$3:G$98)&gt;10,IF(AND(ISNUMBER('Test Sample Data'!G194),'Test Sample Data'!G194&lt;$B$1,'Test Sample Data'!G194&gt;0),'Test Sample Data'!G194,$B$1),"")</f>
        <v/>
      </c>
      <c r="H195" s="17" t="str">
        <f>IF(SUM('Test Sample Data'!H$3:H$98)&gt;10,IF(AND(ISNUMBER('Test Sample Data'!H194),'Test Sample Data'!H194&lt;$B$1,'Test Sample Data'!H194&gt;0),'Test Sample Data'!H194,$B$1),"")</f>
        <v/>
      </c>
      <c r="I195" s="17" t="str">
        <f>IF(SUM('Test Sample Data'!I$3:I$98)&gt;10,IF(AND(ISNUMBER('Test Sample Data'!I194),'Test Sample Data'!I194&lt;$B$1,'Test Sample Data'!I194&gt;0),'Test Sample Data'!I194,$B$1),"")</f>
        <v/>
      </c>
      <c r="J195" s="17" t="str">
        <f>IF(SUM('Test Sample Data'!J$3:J$98)&gt;10,IF(AND(ISNUMBER('Test Sample Data'!J194),'Test Sample Data'!J194&lt;$B$1,'Test Sample Data'!J194&gt;0),'Test Sample Data'!J194,$B$1),"")</f>
        <v/>
      </c>
      <c r="K195" s="17" t="str">
        <f>IF(SUM('Test Sample Data'!K$3:K$98)&gt;10,IF(AND(ISNUMBER('Test Sample Data'!K194),'Test Sample Data'!K194&lt;$B$1,'Test Sample Data'!K194&gt;0),'Test Sample Data'!K194,$B$1),"")</f>
        <v/>
      </c>
      <c r="L195" s="17" t="str">
        <f>IF(SUM('Test Sample Data'!L$3:L$98)&gt;10,IF(AND(ISNUMBER('Test Sample Data'!L194),'Test Sample Data'!L194&lt;$B$1,'Test Sample Data'!L194&gt;0),'Test Sample Data'!L194,$B$1),"")</f>
        <v/>
      </c>
      <c r="M195" s="17" t="str">
        <f>IF(SUM('Test Sample Data'!M$3:M$98)&gt;10,IF(AND(ISNUMBER('Test Sample Data'!M194),'Test Sample Data'!M194&lt;$B$1,'Test Sample Data'!M194&gt;0),'Test Sample Data'!M194,$B$1),"")</f>
        <v/>
      </c>
      <c r="N195" s="17" t="str">
        <f>'Gene Table'!D194</f>
        <v>PCR</v>
      </c>
      <c r="O195" s="16" t="s">
        <v>377</v>
      </c>
      <c r="P195" s="17" t="str">
        <f>IF(SUM('Control Sample Data'!D$3:D$98)&gt;10,IF(AND(ISNUMBER('Control Sample Data'!D194),'Control Sample Data'!D194&lt;$B$1,'Control Sample Data'!D194&gt;0),'Control Sample Data'!D194,$B$1),"")</f>
        <v/>
      </c>
      <c r="Q195" s="17" t="str">
        <f>IF(SUM('Control Sample Data'!E$3:E$98)&gt;10,IF(AND(ISNUMBER('Control Sample Data'!E194),'Control Sample Data'!E194&lt;$B$1,'Control Sample Data'!E194&gt;0),'Control Sample Data'!E194,$B$1),"")</f>
        <v/>
      </c>
      <c r="R195" s="17" t="str">
        <f>IF(SUM('Control Sample Data'!F$3:F$98)&gt;10,IF(AND(ISNUMBER('Control Sample Data'!F194),'Control Sample Data'!F194&lt;$B$1,'Control Sample Data'!F194&gt;0),'Control Sample Data'!F194,$B$1),"")</f>
        <v/>
      </c>
      <c r="S195" s="17" t="str">
        <f>IF(SUM('Control Sample Data'!G$3:G$98)&gt;10,IF(AND(ISNUMBER('Control Sample Data'!G194),'Control Sample Data'!G194&lt;$B$1,'Control Sample Data'!G194&gt;0),'Control Sample Data'!G194,$B$1),"")</f>
        <v/>
      </c>
      <c r="T195" s="17" t="str">
        <f>IF(SUM('Control Sample Data'!H$3:H$98)&gt;10,IF(AND(ISNUMBER('Control Sample Data'!H194),'Control Sample Data'!H194&lt;$B$1,'Control Sample Data'!H194&gt;0),'Control Sample Data'!H194,$B$1),"")</f>
        <v/>
      </c>
      <c r="U195" s="17" t="str">
        <f>IF(SUM('Control Sample Data'!I$3:I$98)&gt;10,IF(AND(ISNUMBER('Control Sample Data'!I194),'Control Sample Data'!I194&lt;$B$1,'Control Sample Data'!I194&gt;0),'Control Sample Data'!I194,$B$1),"")</f>
        <v/>
      </c>
      <c r="V195" s="17" t="str">
        <f>IF(SUM('Control Sample Data'!J$3:J$98)&gt;10,IF(AND(ISNUMBER('Control Sample Data'!J194),'Control Sample Data'!J194&lt;$B$1,'Control Sample Data'!J194&gt;0),'Control Sample Data'!J194,$B$1),"")</f>
        <v/>
      </c>
      <c r="W195" s="17" t="str">
        <f>IF(SUM('Control Sample Data'!K$3:K$98)&gt;10,IF(AND(ISNUMBER('Control Sample Data'!K194),'Control Sample Data'!K194&lt;$B$1,'Control Sample Data'!K194&gt;0),'Control Sample Data'!K194,$B$1),"")</f>
        <v/>
      </c>
      <c r="X195" s="17" t="str">
        <f>IF(SUM('Control Sample Data'!L$3:L$98)&gt;10,IF(AND(ISNUMBER('Control Sample Data'!L194),'Control Sample Data'!L194&lt;$B$1,'Control Sample Data'!L194&gt;0),'Control Sample Data'!L194,$B$1),"")</f>
        <v/>
      </c>
      <c r="Y195" s="17"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710</v>
      </c>
      <c r="C1" s="3" t="s">
        <v>711</v>
      </c>
      <c r="D1" s="3" t="s">
        <v>712</v>
      </c>
      <c r="E1" s="3" t="s">
        <v>713</v>
      </c>
      <c r="F1" s="3"/>
      <c r="G1" s="3"/>
      <c r="H1" s="3"/>
    </row>
    <row r="2" spans="1:8" ht="12.75">
      <c r="A2" s="2" t="s">
        <v>714</v>
      </c>
      <c r="B2" s="2" t="s">
        <v>715</v>
      </c>
      <c r="C2" s="2" t="s">
        <v>716</v>
      </c>
      <c r="D2" s="2" t="s">
        <v>717</v>
      </c>
      <c r="E2" s="2" t="s">
        <v>718</v>
      </c>
      <c r="H2" s="2" t="str">
        <f>CONCATENATE('Gene Table'!$B$1,'Gene Table'!B2)</f>
        <v>Position</v>
      </c>
    </row>
    <row r="3" spans="1:8" ht="12.75">
      <c r="A3" s="2" t="s">
        <v>719</v>
      </c>
      <c r="B3" s="2" t="s">
        <v>720</v>
      </c>
      <c r="C3" s="2" t="s">
        <v>721</v>
      </c>
      <c r="D3" s="2" t="s">
        <v>722</v>
      </c>
      <c r="E3" s="2" t="s">
        <v>723</v>
      </c>
      <c r="H3" s="2" t="str">
        <f>CONCATENATE('Gene Table'!$B$1,'Gene Table'!B3)</f>
        <v>A01</v>
      </c>
    </row>
    <row r="4" spans="1:8" ht="12.75">
      <c r="A4" s="2" t="s">
        <v>724</v>
      </c>
      <c r="B4" s="2" t="s">
        <v>725</v>
      </c>
      <c r="C4" s="2" t="s">
        <v>726</v>
      </c>
      <c r="D4" s="2" t="s">
        <v>727</v>
      </c>
      <c r="E4" s="2" t="s">
        <v>728</v>
      </c>
      <c r="H4" s="2" t="str">
        <f>CONCATENATE('Gene Table'!$B$1,'Gene Table'!B4)</f>
        <v>A02</v>
      </c>
    </row>
    <row r="5" spans="1:8" ht="12.75">
      <c r="A5" s="2" t="s">
        <v>729</v>
      </c>
      <c r="B5" s="2" t="s">
        <v>730</v>
      </c>
      <c r="C5" s="2" t="s">
        <v>731</v>
      </c>
      <c r="D5" s="2" t="s">
        <v>732</v>
      </c>
      <c r="E5" s="2" t="s">
        <v>733</v>
      </c>
      <c r="H5" s="2" t="str">
        <f>CONCATENATE('Gene Table'!$B$1,'Gene Table'!B5)</f>
        <v>A03</v>
      </c>
    </row>
    <row r="6" spans="1:8" ht="12.75">
      <c r="A6" s="2" t="s">
        <v>734</v>
      </c>
      <c r="B6" s="2" t="s">
        <v>735</v>
      </c>
      <c r="C6" s="2" t="s">
        <v>736</v>
      </c>
      <c r="D6" s="2" t="s">
        <v>737</v>
      </c>
      <c r="E6" s="2" t="s">
        <v>738</v>
      </c>
      <c r="H6" s="2" t="str">
        <f>CONCATENATE('Gene Table'!$B$1,'Gene Table'!B6)</f>
        <v>A04</v>
      </c>
    </row>
    <row r="7" spans="1:8" ht="12.75">
      <c r="A7" s="2" t="s">
        <v>739</v>
      </c>
      <c r="B7" s="2" t="s">
        <v>740</v>
      </c>
      <c r="C7" s="2" t="s">
        <v>741</v>
      </c>
      <c r="D7" s="2" t="s">
        <v>742</v>
      </c>
      <c r="E7" s="2" t="s">
        <v>743</v>
      </c>
      <c r="H7" s="2" t="str">
        <f>CONCATENATE('Gene Table'!$B$1,'Gene Table'!B7)</f>
        <v>A05</v>
      </c>
    </row>
    <row r="8" spans="1:8" ht="12.75">
      <c r="A8" s="2" t="s">
        <v>744</v>
      </c>
      <c r="B8" s="2" t="s">
        <v>745</v>
      </c>
      <c r="C8" s="2" t="s">
        <v>746</v>
      </c>
      <c r="D8" s="2" t="s">
        <v>747</v>
      </c>
      <c r="E8" s="2" t="s">
        <v>748</v>
      </c>
      <c r="H8" s="2" t="str">
        <f>CONCATENATE('Gene Table'!$B$1,'Gene Table'!B8)</f>
        <v>A06</v>
      </c>
    </row>
    <row r="9" spans="1:8" ht="12.75">
      <c r="A9" s="2" t="s">
        <v>749</v>
      </c>
      <c r="B9" s="2" t="s">
        <v>750</v>
      </c>
      <c r="C9" s="2" t="s">
        <v>751</v>
      </c>
      <c r="D9" s="2" t="s">
        <v>752</v>
      </c>
      <c r="E9" s="2" t="s">
        <v>753</v>
      </c>
      <c r="H9" s="2" t="str">
        <f>CONCATENATE('Gene Table'!$B$1,'Gene Table'!B9)</f>
        <v>A07</v>
      </c>
    </row>
    <row r="10" spans="1:8" ht="12.75">
      <c r="A10" s="2" t="s">
        <v>754</v>
      </c>
      <c r="B10" s="2" t="s">
        <v>755</v>
      </c>
      <c r="C10" s="2" t="s">
        <v>756</v>
      </c>
      <c r="D10" s="2" t="s">
        <v>757</v>
      </c>
      <c r="E10" s="2" t="s">
        <v>758</v>
      </c>
      <c r="H10" s="2" t="str">
        <f>CONCATENATE('Gene Table'!$B$1,'Gene Table'!B10)</f>
        <v>A08</v>
      </c>
    </row>
    <row r="11" spans="1:8" ht="12.75">
      <c r="A11" s="2" t="s">
        <v>759</v>
      </c>
      <c r="B11" s="2" t="s">
        <v>760</v>
      </c>
      <c r="C11" s="2" t="s">
        <v>761</v>
      </c>
      <c r="D11" s="2" t="s">
        <v>762</v>
      </c>
      <c r="E11" s="2" t="s">
        <v>763</v>
      </c>
      <c r="H11" s="2" t="str">
        <f>CONCATENATE('Gene Table'!$B$1,'Gene Table'!B11)</f>
        <v>A09</v>
      </c>
    </row>
    <row r="12" spans="1:8" ht="12.75">
      <c r="A12" s="2" t="s">
        <v>764</v>
      </c>
      <c r="B12" s="2" t="s">
        <v>765</v>
      </c>
      <c r="C12" s="2" t="s">
        <v>766</v>
      </c>
      <c r="D12" s="2" t="s">
        <v>767</v>
      </c>
      <c r="E12" s="2" t="s">
        <v>768</v>
      </c>
      <c r="H12" s="2" t="str">
        <f>CONCATENATE('Gene Table'!$B$1,'Gene Table'!B12)</f>
        <v>A10</v>
      </c>
    </row>
    <row r="13" spans="1:8" ht="12.75">
      <c r="A13" s="2" t="s">
        <v>769</v>
      </c>
      <c r="B13" s="2" t="s">
        <v>770</v>
      </c>
      <c r="C13" s="2" t="s">
        <v>771</v>
      </c>
      <c r="D13" s="2" t="s">
        <v>772</v>
      </c>
      <c r="E13" s="2" t="s">
        <v>773</v>
      </c>
      <c r="H13" s="2" t="str">
        <f>CONCATENATE('Gene Table'!$B$1,'Gene Table'!B13)</f>
        <v>A11</v>
      </c>
    </row>
    <row r="14" spans="1:8" ht="12.75">
      <c r="A14" s="2" t="s">
        <v>774</v>
      </c>
      <c r="B14" s="2" t="s">
        <v>775</v>
      </c>
      <c r="C14" s="2" t="s">
        <v>776</v>
      </c>
      <c r="D14" s="2" t="s">
        <v>777</v>
      </c>
      <c r="E14" s="2" t="s">
        <v>778</v>
      </c>
      <c r="H14" s="2" t="str">
        <f>CONCATENATE('Gene Table'!$B$1,'Gene Table'!B14)</f>
        <v>A12</v>
      </c>
    </row>
    <row r="15" spans="1:8" ht="12.75">
      <c r="A15" s="2" t="s">
        <v>779</v>
      </c>
      <c r="B15" s="2" t="s">
        <v>780</v>
      </c>
      <c r="C15" s="2" t="s">
        <v>781</v>
      </c>
      <c r="D15" s="2" t="s">
        <v>782</v>
      </c>
      <c r="E15" s="2" t="s">
        <v>783</v>
      </c>
      <c r="H15" s="2" t="str">
        <f>CONCATENATE('Gene Table'!$B$1,'Gene Table'!B15)</f>
        <v>B01</v>
      </c>
    </row>
    <row r="16" spans="1:8" ht="12.75">
      <c r="A16" s="2" t="s">
        <v>784</v>
      </c>
      <c r="B16" s="2" t="s">
        <v>785</v>
      </c>
      <c r="C16" s="2" t="s">
        <v>786</v>
      </c>
      <c r="D16" s="2" t="s">
        <v>787</v>
      </c>
      <c r="E16" s="2" t="s">
        <v>788</v>
      </c>
      <c r="H16" s="2" t="str">
        <f>CONCATENATE('Gene Table'!$B$1,'Gene Table'!B16)</f>
        <v>B02</v>
      </c>
    </row>
    <row r="17" spans="1:8" ht="12.75">
      <c r="A17" s="2" t="s">
        <v>789</v>
      </c>
      <c r="B17" s="2" t="s">
        <v>790</v>
      </c>
      <c r="C17" s="2" t="s">
        <v>791</v>
      </c>
      <c r="D17" s="2" t="s">
        <v>792</v>
      </c>
      <c r="E17" s="2" t="s">
        <v>793</v>
      </c>
      <c r="H17" s="2" t="str">
        <f>CONCATENATE('Gene Table'!$B$1,'Gene Table'!B17)</f>
        <v>B03</v>
      </c>
    </row>
    <row r="18" spans="1:8" ht="12.75">
      <c r="A18" s="2" t="s">
        <v>794</v>
      </c>
      <c r="B18" s="2" t="s">
        <v>795</v>
      </c>
      <c r="C18" s="2" t="s">
        <v>796</v>
      </c>
      <c r="D18" s="2" t="s">
        <v>797</v>
      </c>
      <c r="E18" s="2" t="s">
        <v>798</v>
      </c>
      <c r="H18" s="2" t="str">
        <f>CONCATENATE('Gene Table'!$B$1,'Gene Table'!B18)</f>
        <v>B04</v>
      </c>
    </row>
    <row r="19" spans="1:8" ht="12.75">
      <c r="A19" s="2" t="s">
        <v>799</v>
      </c>
      <c r="B19" s="2" t="s">
        <v>800</v>
      </c>
      <c r="C19" s="2" t="s">
        <v>801</v>
      </c>
      <c r="D19" s="2" t="s">
        <v>802</v>
      </c>
      <c r="E19" s="2" t="s">
        <v>803</v>
      </c>
      <c r="H19" s="2" t="str">
        <f>CONCATENATE('Gene Table'!$B$1,'Gene Table'!B19)</f>
        <v>B05</v>
      </c>
    </row>
    <row r="20" spans="1:8" ht="12.75">
      <c r="A20" s="2" t="s">
        <v>804</v>
      </c>
      <c r="B20" s="2" t="s">
        <v>805</v>
      </c>
      <c r="C20" s="2" t="s">
        <v>806</v>
      </c>
      <c r="D20" s="2" t="s">
        <v>807</v>
      </c>
      <c r="E20" s="2" t="s">
        <v>808</v>
      </c>
      <c r="H20" s="2" t="str">
        <f>CONCATENATE('Gene Table'!$B$1,'Gene Table'!B20)</f>
        <v>B06</v>
      </c>
    </row>
    <row r="21" spans="1:8" ht="12.75">
      <c r="A21" s="2" t="s">
        <v>809</v>
      </c>
      <c r="B21" s="2" t="s">
        <v>810</v>
      </c>
      <c r="C21" s="2" t="s">
        <v>811</v>
      </c>
      <c r="D21" s="2" t="s">
        <v>812</v>
      </c>
      <c r="E21" s="2" t="s">
        <v>813</v>
      </c>
      <c r="H21" s="2" t="str">
        <f>CONCATENATE('Gene Table'!$B$1,'Gene Table'!B21)</f>
        <v>B07</v>
      </c>
    </row>
    <row r="22" spans="1:8" ht="12.75">
      <c r="A22" s="2" t="s">
        <v>814</v>
      </c>
      <c r="B22" s="2" t="s">
        <v>815</v>
      </c>
      <c r="C22" s="2" t="s">
        <v>816</v>
      </c>
      <c r="D22" s="2" t="s">
        <v>817</v>
      </c>
      <c r="E22" s="2" t="s">
        <v>818</v>
      </c>
      <c r="H22" s="2" t="str">
        <f>CONCATENATE('Gene Table'!$B$1,'Gene Table'!B22)</f>
        <v>B08</v>
      </c>
    </row>
    <row r="23" spans="1:8" ht="12.75">
      <c r="A23" s="2" t="s">
        <v>819</v>
      </c>
      <c r="B23" s="2" t="s">
        <v>820</v>
      </c>
      <c r="C23" s="2" t="s">
        <v>821</v>
      </c>
      <c r="D23" s="2" t="s">
        <v>822</v>
      </c>
      <c r="E23" s="2" t="s">
        <v>823</v>
      </c>
      <c r="H23" s="2" t="str">
        <f>CONCATENATE('Gene Table'!$B$1,'Gene Table'!B23)</f>
        <v>B09</v>
      </c>
    </row>
    <row r="24" spans="1:8" ht="12.75">
      <c r="A24" s="2" t="s">
        <v>824</v>
      </c>
      <c r="B24" s="2" t="s">
        <v>825</v>
      </c>
      <c r="C24" s="2" t="s">
        <v>826</v>
      </c>
      <c r="D24" s="2" t="s">
        <v>827</v>
      </c>
      <c r="E24" s="2" t="s">
        <v>828</v>
      </c>
      <c r="H24" s="2" t="str">
        <f>CONCATENATE('Gene Table'!$B$1,'Gene Table'!B24)</f>
        <v>B10</v>
      </c>
    </row>
    <row r="25" spans="1:8" ht="12.75">
      <c r="A25" s="2" t="s">
        <v>829</v>
      </c>
      <c r="B25" s="2" t="s">
        <v>830</v>
      </c>
      <c r="C25" s="2" t="s">
        <v>831</v>
      </c>
      <c r="D25" s="2" t="s">
        <v>832</v>
      </c>
      <c r="E25" s="2" t="s">
        <v>833</v>
      </c>
      <c r="H25" s="2" t="str">
        <f>CONCATENATE('Gene Table'!$B$1,'Gene Table'!B25)</f>
        <v>B11</v>
      </c>
    </row>
    <row r="26" spans="1:8" ht="12.75">
      <c r="A26" s="2" t="s">
        <v>834</v>
      </c>
      <c r="B26" s="2" t="s">
        <v>835</v>
      </c>
      <c r="C26" s="2" t="s">
        <v>836</v>
      </c>
      <c r="D26" s="2" t="s">
        <v>837</v>
      </c>
      <c r="E26" s="2" t="s">
        <v>838</v>
      </c>
      <c r="H26" s="2" t="str">
        <f>CONCATENATE('Gene Table'!$B$1,'Gene Table'!B26)</f>
        <v>B12</v>
      </c>
    </row>
    <row r="27" spans="1:8" ht="12.75">
      <c r="A27" s="2" t="s">
        <v>839</v>
      </c>
      <c r="B27" s="2" t="s">
        <v>840</v>
      </c>
      <c r="C27" s="2" t="s">
        <v>841</v>
      </c>
      <c r="D27" s="2" t="s">
        <v>842</v>
      </c>
      <c r="E27" s="2" t="s">
        <v>843</v>
      </c>
      <c r="H27" s="2" t="str">
        <f>CONCATENATE('Gene Table'!$B$1,'Gene Table'!B27)</f>
        <v>C01</v>
      </c>
    </row>
    <row r="28" spans="1:8" ht="12.75">
      <c r="A28" s="2" t="s">
        <v>844</v>
      </c>
      <c r="B28" s="2" t="s">
        <v>845</v>
      </c>
      <c r="C28" s="2" t="s">
        <v>846</v>
      </c>
      <c r="D28" s="2" t="s">
        <v>847</v>
      </c>
      <c r="E28" s="2" t="s">
        <v>848</v>
      </c>
      <c r="H28" s="2" t="str">
        <f>CONCATENATE('Gene Table'!$B$1,'Gene Table'!B28)</f>
        <v>C02</v>
      </c>
    </row>
    <row r="29" spans="1:8" ht="12.75">
      <c r="A29" s="2" t="s">
        <v>849</v>
      </c>
      <c r="B29" s="2" t="s">
        <v>850</v>
      </c>
      <c r="C29" s="2" t="s">
        <v>851</v>
      </c>
      <c r="D29" s="2" t="s">
        <v>852</v>
      </c>
      <c r="E29" s="2" t="s">
        <v>853</v>
      </c>
      <c r="H29" s="2" t="str">
        <f>CONCATENATE('Gene Table'!$B$1,'Gene Table'!B29)</f>
        <v>C03</v>
      </c>
    </row>
    <row r="30" spans="1:8" ht="12.75">
      <c r="A30" s="2" t="s">
        <v>854</v>
      </c>
      <c r="B30" s="2" t="s">
        <v>855</v>
      </c>
      <c r="C30" s="2" t="s">
        <v>856</v>
      </c>
      <c r="D30" s="2" t="s">
        <v>857</v>
      </c>
      <c r="E30" s="2" t="s">
        <v>858</v>
      </c>
      <c r="H30" s="2" t="str">
        <f>CONCATENATE('Gene Table'!$B$1,'Gene Table'!B30)</f>
        <v>C04</v>
      </c>
    </row>
    <row r="31" spans="1:8" ht="12.75">
      <c r="A31" s="2" t="s">
        <v>859</v>
      </c>
      <c r="B31" s="2" t="s">
        <v>860</v>
      </c>
      <c r="C31" s="2" t="s">
        <v>861</v>
      </c>
      <c r="D31" s="2" t="s">
        <v>862</v>
      </c>
      <c r="E31" s="2" t="s">
        <v>863</v>
      </c>
      <c r="H31" s="2" t="str">
        <f>CONCATENATE('Gene Table'!$B$1,'Gene Table'!B31)</f>
        <v>C05</v>
      </c>
    </row>
    <row r="32" spans="1:8" ht="12.75">
      <c r="A32" s="2" t="s">
        <v>864</v>
      </c>
      <c r="B32" s="2" t="s">
        <v>865</v>
      </c>
      <c r="C32" s="2" t="s">
        <v>866</v>
      </c>
      <c r="D32" s="2" t="s">
        <v>867</v>
      </c>
      <c r="E32" s="2" t="s">
        <v>868</v>
      </c>
      <c r="H32" s="2" t="str">
        <f>CONCATENATE('Gene Table'!$B$1,'Gene Table'!B32)</f>
        <v>C06</v>
      </c>
    </row>
    <row r="33" spans="1:8" ht="12.75">
      <c r="A33" s="2" t="s">
        <v>869</v>
      </c>
      <c r="B33" s="2" t="s">
        <v>870</v>
      </c>
      <c r="C33" s="2" t="s">
        <v>871</v>
      </c>
      <c r="D33" s="2" t="s">
        <v>872</v>
      </c>
      <c r="E33" s="2" t="s">
        <v>873</v>
      </c>
      <c r="H33" s="2" t="str">
        <f>CONCATENATE('Gene Table'!$B$1,'Gene Table'!B33)</f>
        <v>C07</v>
      </c>
    </row>
    <row r="34" spans="1:8" ht="12.75">
      <c r="A34" s="2" t="s">
        <v>874</v>
      </c>
      <c r="B34" s="2" t="s">
        <v>875</v>
      </c>
      <c r="C34" s="2" t="s">
        <v>876</v>
      </c>
      <c r="D34" s="2" t="s">
        <v>877</v>
      </c>
      <c r="E34" s="2" t="s">
        <v>878</v>
      </c>
      <c r="H34" s="2" t="str">
        <f>CONCATENATE('Gene Table'!$B$1,'Gene Table'!B34)</f>
        <v>C08</v>
      </c>
    </row>
    <row r="35" spans="1:8" ht="12.75">
      <c r="A35" s="2" t="s">
        <v>879</v>
      </c>
      <c r="B35" s="2" t="s">
        <v>880</v>
      </c>
      <c r="C35" s="2" t="s">
        <v>881</v>
      </c>
      <c r="D35" s="2" t="s">
        <v>882</v>
      </c>
      <c r="E35" s="2" t="s">
        <v>883</v>
      </c>
      <c r="H35" s="2" t="str">
        <f>CONCATENATE('Gene Table'!$B$1,'Gene Table'!B35)</f>
        <v>C09</v>
      </c>
    </row>
    <row r="36" spans="1:8" ht="12.75">
      <c r="A36" s="2" t="s">
        <v>884</v>
      </c>
      <c r="B36" s="2" t="s">
        <v>885</v>
      </c>
      <c r="C36" s="2" t="s">
        <v>886</v>
      </c>
      <c r="D36" s="2" t="s">
        <v>887</v>
      </c>
      <c r="E36" s="2" t="s">
        <v>888</v>
      </c>
      <c r="H36" s="2" t="str">
        <f>CONCATENATE('Gene Table'!$B$1,'Gene Table'!B36)</f>
        <v>C10</v>
      </c>
    </row>
    <row r="37" spans="1:8" ht="12.75">
      <c r="A37" s="2" t="s">
        <v>889</v>
      </c>
      <c r="B37" s="2" t="s">
        <v>890</v>
      </c>
      <c r="C37" s="2" t="s">
        <v>891</v>
      </c>
      <c r="D37" s="2" t="s">
        <v>892</v>
      </c>
      <c r="E37" s="2" t="s">
        <v>893</v>
      </c>
      <c r="H37" s="2" t="str">
        <f>CONCATENATE('Gene Table'!$B$1,'Gene Table'!B37)</f>
        <v>C11</v>
      </c>
    </row>
    <row r="38" spans="1:8" ht="12.75">
      <c r="A38" s="2" t="s">
        <v>894</v>
      </c>
      <c r="B38" s="2" t="s">
        <v>895</v>
      </c>
      <c r="C38" s="2" t="s">
        <v>896</v>
      </c>
      <c r="D38" s="2" t="s">
        <v>897</v>
      </c>
      <c r="E38" s="2" t="s">
        <v>898</v>
      </c>
      <c r="H38" s="2" t="str">
        <f>CONCATENATE('Gene Table'!$B$1,'Gene Table'!B38)</f>
        <v>C12</v>
      </c>
    </row>
    <row r="39" spans="1:8" ht="12.75">
      <c r="A39" s="2" t="s">
        <v>899</v>
      </c>
      <c r="B39" s="2" t="s">
        <v>900</v>
      </c>
      <c r="C39" s="2" t="s">
        <v>901</v>
      </c>
      <c r="D39" s="2" t="s">
        <v>902</v>
      </c>
      <c r="E39" s="2" t="s">
        <v>903</v>
      </c>
      <c r="H39" s="2" t="str">
        <f>CONCATENATE('Gene Table'!$B$1,'Gene Table'!B39)</f>
        <v>D01</v>
      </c>
    </row>
    <row r="40" spans="1:8" ht="12.75">
      <c r="A40" s="2" t="s">
        <v>904</v>
      </c>
      <c r="B40" s="2" t="s">
        <v>905</v>
      </c>
      <c r="C40" s="2" t="s">
        <v>906</v>
      </c>
      <c r="D40" s="2" t="s">
        <v>907</v>
      </c>
      <c r="E40" s="2" t="s">
        <v>908</v>
      </c>
      <c r="H40" s="2" t="str">
        <f>CONCATENATE('Gene Table'!$B$1,'Gene Table'!B40)</f>
        <v>D02</v>
      </c>
    </row>
    <row r="41" spans="1:8" ht="12.75">
      <c r="A41" s="2" t="s">
        <v>909</v>
      </c>
      <c r="B41" s="2" t="s">
        <v>910</v>
      </c>
      <c r="C41" s="2" t="s">
        <v>911</v>
      </c>
      <c r="D41" s="2" t="s">
        <v>912</v>
      </c>
      <c r="E41" s="2" t="s">
        <v>913</v>
      </c>
      <c r="H41" s="2" t="str">
        <f>CONCATENATE('Gene Table'!$B$1,'Gene Table'!B41)</f>
        <v>D03</v>
      </c>
    </row>
    <row r="42" spans="1:8" ht="12.75">
      <c r="A42" s="2" t="s">
        <v>914</v>
      </c>
      <c r="B42" s="2" t="s">
        <v>915</v>
      </c>
      <c r="C42" s="2" t="s">
        <v>916</v>
      </c>
      <c r="D42" s="2" t="s">
        <v>917</v>
      </c>
      <c r="E42" s="2" t="s">
        <v>918</v>
      </c>
      <c r="H42" s="2" t="str">
        <f>CONCATENATE('Gene Table'!$B$1,'Gene Table'!B42)</f>
        <v>D04</v>
      </c>
    </row>
    <row r="43" spans="1:8" ht="12.75">
      <c r="A43" s="2" t="s">
        <v>919</v>
      </c>
      <c r="B43" s="2" t="s">
        <v>920</v>
      </c>
      <c r="C43" s="2" t="s">
        <v>921</v>
      </c>
      <c r="D43" s="2" t="s">
        <v>922</v>
      </c>
      <c r="E43" s="2" t="s">
        <v>923</v>
      </c>
      <c r="H43" s="2" t="str">
        <f>CONCATENATE('Gene Table'!$B$1,'Gene Table'!B43)</f>
        <v>D05</v>
      </c>
    </row>
    <row r="44" spans="1:8" ht="12.75">
      <c r="A44" s="2" t="s">
        <v>924</v>
      </c>
      <c r="B44" s="2" t="s">
        <v>925</v>
      </c>
      <c r="C44" s="2" t="s">
        <v>926</v>
      </c>
      <c r="D44" s="2" t="s">
        <v>927</v>
      </c>
      <c r="E44" s="2" t="s">
        <v>928</v>
      </c>
      <c r="H44" s="2" t="str">
        <f>CONCATENATE('Gene Table'!$B$1,'Gene Table'!B44)</f>
        <v>D06</v>
      </c>
    </row>
    <row r="45" spans="1:8" ht="12.75">
      <c r="A45" s="2" t="s">
        <v>929</v>
      </c>
      <c r="B45" s="2" t="s">
        <v>930</v>
      </c>
      <c r="C45" s="2" t="s">
        <v>931</v>
      </c>
      <c r="D45" s="2" t="s">
        <v>932</v>
      </c>
      <c r="E45" s="2" t="s">
        <v>933</v>
      </c>
      <c r="H45" s="2" t="str">
        <f>CONCATENATE('Gene Table'!$B$1,'Gene Table'!B45)</f>
        <v>D07</v>
      </c>
    </row>
    <row r="46" spans="1:8" ht="12.75">
      <c r="A46" s="2" t="s">
        <v>934</v>
      </c>
      <c r="B46" s="2" t="s">
        <v>935</v>
      </c>
      <c r="C46" s="2" t="s">
        <v>936</v>
      </c>
      <c r="D46" s="2" t="s">
        <v>937</v>
      </c>
      <c r="E46" s="2" t="s">
        <v>938</v>
      </c>
      <c r="H46" s="2" t="str">
        <f>CONCATENATE('Gene Table'!$B$1,'Gene Table'!B46)</f>
        <v>D08</v>
      </c>
    </row>
    <row r="47" spans="1:8" ht="12.75">
      <c r="A47" s="2" t="s">
        <v>939</v>
      </c>
      <c r="B47" s="2" t="s">
        <v>940</v>
      </c>
      <c r="C47" s="2" t="s">
        <v>941</v>
      </c>
      <c r="D47" s="2" t="s">
        <v>942</v>
      </c>
      <c r="E47" s="2" t="s">
        <v>943</v>
      </c>
      <c r="H47" s="2" t="str">
        <f>CONCATENATE('Gene Table'!$B$1,'Gene Table'!B47)</f>
        <v>D09</v>
      </c>
    </row>
    <row r="48" spans="1:8" ht="12.75">
      <c r="A48" s="2" t="s">
        <v>944</v>
      </c>
      <c r="B48" s="2" t="s">
        <v>945</v>
      </c>
      <c r="C48" s="2" t="s">
        <v>946</v>
      </c>
      <c r="D48" s="2" t="s">
        <v>947</v>
      </c>
      <c r="E48" s="2" t="s">
        <v>948</v>
      </c>
      <c r="H48" s="2" t="str">
        <f>CONCATENATE('Gene Table'!$B$1,'Gene Table'!B48)</f>
        <v>D10</v>
      </c>
    </row>
    <row r="49" spans="1:8" ht="12.75">
      <c r="A49" s="2" t="s">
        <v>949</v>
      </c>
      <c r="B49" s="2" t="s">
        <v>950</v>
      </c>
      <c r="C49" s="2" t="s">
        <v>951</v>
      </c>
      <c r="D49" s="2" t="s">
        <v>952</v>
      </c>
      <c r="E49" s="2" t="s">
        <v>953</v>
      </c>
      <c r="H49" s="2" t="str">
        <f>CONCATENATE('Gene Table'!$B$1,'Gene Table'!B49)</f>
        <v>D11</v>
      </c>
    </row>
    <row r="50" spans="1:8" ht="12.75">
      <c r="A50" s="2" t="s">
        <v>954</v>
      </c>
      <c r="B50" s="2" t="s">
        <v>955</v>
      </c>
      <c r="C50" s="2" t="s">
        <v>956</v>
      </c>
      <c r="D50" s="2" t="s">
        <v>957</v>
      </c>
      <c r="E50" s="2" t="s">
        <v>958</v>
      </c>
      <c r="H50" s="2" t="str">
        <f>CONCATENATE('Gene Table'!$B$1,'Gene Table'!B50)</f>
        <v>D12</v>
      </c>
    </row>
    <row r="51" spans="1:8" ht="12.75">
      <c r="A51" s="2" t="s">
        <v>959</v>
      </c>
      <c r="B51" s="2" t="s">
        <v>960</v>
      </c>
      <c r="C51" s="2" t="s">
        <v>961</v>
      </c>
      <c r="D51" s="2" t="s">
        <v>962</v>
      </c>
      <c r="E51" s="2" t="s">
        <v>963</v>
      </c>
      <c r="H51" s="2" t="str">
        <f>CONCATENATE('Gene Table'!$B$1,'Gene Table'!B51)</f>
        <v>E01</v>
      </c>
    </row>
    <row r="52" spans="1:8" ht="12.75">
      <c r="A52" s="2" t="s">
        <v>964</v>
      </c>
      <c r="B52" s="2" t="s">
        <v>965</v>
      </c>
      <c r="C52" s="2" t="s">
        <v>966</v>
      </c>
      <c r="D52" s="2" t="s">
        <v>967</v>
      </c>
      <c r="E52" s="2" t="s">
        <v>968</v>
      </c>
      <c r="H52" s="2" t="str">
        <f>CONCATENATE('Gene Table'!$B$1,'Gene Table'!B52)</f>
        <v>E02</v>
      </c>
    </row>
    <row r="53" spans="1:8" ht="12.75">
      <c r="A53" s="2" t="s">
        <v>969</v>
      </c>
      <c r="B53" s="2" t="s">
        <v>970</v>
      </c>
      <c r="C53" s="2" t="s">
        <v>971</v>
      </c>
      <c r="D53" s="2" t="s">
        <v>972</v>
      </c>
      <c r="E53" s="2" t="s">
        <v>973</v>
      </c>
      <c r="H53" s="2" t="str">
        <f>CONCATENATE('Gene Table'!$B$1,'Gene Table'!B53)</f>
        <v>E03</v>
      </c>
    </row>
    <row r="54" spans="1:8" ht="12.75">
      <c r="A54" s="2" t="s">
        <v>974</v>
      </c>
      <c r="B54" s="2" t="s">
        <v>975</v>
      </c>
      <c r="C54" s="2" t="s">
        <v>976</v>
      </c>
      <c r="D54" s="2" t="s">
        <v>977</v>
      </c>
      <c r="E54" s="2" t="s">
        <v>978</v>
      </c>
      <c r="H54" s="2" t="str">
        <f>CONCATENATE('Gene Table'!$B$1,'Gene Table'!B54)</f>
        <v>E04</v>
      </c>
    </row>
    <row r="55" spans="1:8" ht="12.75">
      <c r="A55" s="2" t="s">
        <v>979</v>
      </c>
      <c r="B55" s="2" t="s">
        <v>980</v>
      </c>
      <c r="C55" s="2" t="s">
        <v>981</v>
      </c>
      <c r="D55" s="2" t="s">
        <v>982</v>
      </c>
      <c r="E55" s="2" t="s">
        <v>983</v>
      </c>
      <c r="H55" s="2" t="str">
        <f>CONCATENATE('Gene Table'!$B$1,'Gene Table'!B55)</f>
        <v>E05</v>
      </c>
    </row>
    <row r="56" spans="1:8" ht="12.75">
      <c r="A56" s="2" t="s">
        <v>984</v>
      </c>
      <c r="B56" s="2" t="s">
        <v>985</v>
      </c>
      <c r="C56" s="2" t="s">
        <v>986</v>
      </c>
      <c r="D56" s="2" t="s">
        <v>987</v>
      </c>
      <c r="E56" s="2" t="s">
        <v>988</v>
      </c>
      <c r="H56" s="2" t="str">
        <f>CONCATENATE('Gene Table'!$B$1,'Gene Table'!B56)</f>
        <v>E06</v>
      </c>
    </row>
    <row r="57" spans="1:8" ht="12.75">
      <c r="A57" s="2" t="s">
        <v>989</v>
      </c>
      <c r="B57" s="2" t="s">
        <v>990</v>
      </c>
      <c r="C57" s="2" t="s">
        <v>991</v>
      </c>
      <c r="D57" s="2" t="s">
        <v>992</v>
      </c>
      <c r="E57" s="2" t="s">
        <v>993</v>
      </c>
      <c r="H57" s="2" t="str">
        <f>CONCATENATE('Gene Table'!$B$1,'Gene Table'!B57)</f>
        <v>E07</v>
      </c>
    </row>
    <row r="58" spans="1:8" ht="12.75">
      <c r="A58" s="2" t="s">
        <v>994</v>
      </c>
      <c r="B58" s="2" t="s">
        <v>995</v>
      </c>
      <c r="C58" s="2" t="s">
        <v>996</v>
      </c>
      <c r="D58" s="2" t="s">
        <v>997</v>
      </c>
      <c r="E58" s="2" t="s">
        <v>998</v>
      </c>
      <c r="H58" s="2" t="str">
        <f>CONCATENATE('Gene Table'!$B$1,'Gene Table'!B58)</f>
        <v>E08</v>
      </c>
    </row>
    <row r="59" spans="1:8" ht="12.75">
      <c r="A59" s="2" t="s">
        <v>999</v>
      </c>
      <c r="B59" s="2" t="s">
        <v>1000</v>
      </c>
      <c r="C59" s="2" t="s">
        <v>1001</v>
      </c>
      <c r="D59" s="2" t="s">
        <v>1002</v>
      </c>
      <c r="E59" s="2" t="s">
        <v>1003</v>
      </c>
      <c r="H59" s="2" t="str">
        <f>CONCATENATE('Gene Table'!$B$1,'Gene Table'!B59)</f>
        <v>E09</v>
      </c>
    </row>
    <row r="60" spans="1:8" ht="12.75">
      <c r="A60" s="2" t="s">
        <v>1004</v>
      </c>
      <c r="B60" s="2" t="s">
        <v>1005</v>
      </c>
      <c r="C60" s="2" t="s">
        <v>1006</v>
      </c>
      <c r="D60" s="2" t="s">
        <v>1007</v>
      </c>
      <c r="E60" s="2" t="s">
        <v>1008</v>
      </c>
      <c r="H60" s="2" t="str">
        <f>CONCATENATE('Gene Table'!$B$1,'Gene Table'!B60)</f>
        <v>E10</v>
      </c>
    </row>
    <row r="61" spans="1:8" ht="12.75">
      <c r="A61" s="2" t="s">
        <v>1009</v>
      </c>
      <c r="B61" s="2" t="s">
        <v>1010</v>
      </c>
      <c r="C61" s="2" t="s">
        <v>1011</v>
      </c>
      <c r="D61" s="2" t="s">
        <v>1012</v>
      </c>
      <c r="E61" s="2" t="s">
        <v>1013</v>
      </c>
      <c r="H61" s="2" t="str">
        <f>CONCATENATE('Gene Table'!$B$1,'Gene Table'!B61)</f>
        <v>E11</v>
      </c>
    </row>
    <row r="62" spans="1:8" ht="12.75">
      <c r="A62" s="2" t="s">
        <v>1014</v>
      </c>
      <c r="B62" s="2" t="s">
        <v>1015</v>
      </c>
      <c r="C62" s="2" t="s">
        <v>1016</v>
      </c>
      <c r="D62" s="2" t="s">
        <v>1017</v>
      </c>
      <c r="E62" s="2" t="s">
        <v>1018</v>
      </c>
      <c r="H62" s="2" t="str">
        <f>CONCATENATE('Gene Table'!$B$1,'Gene Table'!B62)</f>
        <v>E12</v>
      </c>
    </row>
    <row r="63" spans="1:8" ht="12.75">
      <c r="A63" s="2" t="s">
        <v>1019</v>
      </c>
      <c r="B63" s="2" t="s">
        <v>1020</v>
      </c>
      <c r="C63" s="2" t="s">
        <v>1021</v>
      </c>
      <c r="D63" s="2" t="s">
        <v>1022</v>
      </c>
      <c r="E63" s="2" t="s">
        <v>1023</v>
      </c>
      <c r="H63" s="2" t="str">
        <f>CONCATENATE('Gene Table'!$B$1,'Gene Table'!B63)</f>
        <v>F01</v>
      </c>
    </row>
    <row r="64" spans="1:8" ht="12.75">
      <c r="A64" s="2" t="s">
        <v>1024</v>
      </c>
      <c r="B64" s="2" t="s">
        <v>1025</v>
      </c>
      <c r="C64" s="2" t="s">
        <v>1026</v>
      </c>
      <c r="D64" s="2" t="s">
        <v>1027</v>
      </c>
      <c r="E64" s="2" t="s">
        <v>1028</v>
      </c>
      <c r="H64" s="2" t="str">
        <f>CONCATENATE('Gene Table'!$B$1,'Gene Table'!B64)</f>
        <v>F02</v>
      </c>
    </row>
    <row r="65" spans="1:8" ht="12.75">
      <c r="A65" s="2" t="s">
        <v>1029</v>
      </c>
      <c r="B65" s="2" t="s">
        <v>1030</v>
      </c>
      <c r="C65" s="2" t="s">
        <v>1031</v>
      </c>
      <c r="D65" s="2" t="s">
        <v>1032</v>
      </c>
      <c r="E65" s="2" t="s">
        <v>1033</v>
      </c>
      <c r="H65" s="2" t="str">
        <f>CONCATENATE('Gene Table'!$B$1,'Gene Table'!B65)</f>
        <v>F03</v>
      </c>
    </row>
    <row r="66" spans="1:8" ht="12.75">
      <c r="A66" s="2" t="s">
        <v>1034</v>
      </c>
      <c r="B66" s="2" t="s">
        <v>1035</v>
      </c>
      <c r="C66" s="2" t="s">
        <v>1036</v>
      </c>
      <c r="D66" s="2" t="s">
        <v>1037</v>
      </c>
      <c r="E66" s="2" t="s">
        <v>1038</v>
      </c>
      <c r="H66" s="2" t="str">
        <f>CONCATENATE('Gene Table'!$B$1,'Gene Table'!B66)</f>
        <v>F04</v>
      </c>
    </row>
    <row r="67" spans="1:8" ht="12.75">
      <c r="A67" s="2" t="s">
        <v>1039</v>
      </c>
      <c r="B67" s="2" t="s">
        <v>1040</v>
      </c>
      <c r="C67" s="2" t="s">
        <v>1041</v>
      </c>
      <c r="D67" s="2" t="s">
        <v>1042</v>
      </c>
      <c r="E67" s="2" t="s">
        <v>1043</v>
      </c>
      <c r="H67" s="2" t="str">
        <f>CONCATENATE('Gene Table'!$B$1,'Gene Table'!B67)</f>
        <v>F05</v>
      </c>
    </row>
    <row r="68" spans="1:8" ht="12.75">
      <c r="A68" s="2" t="s">
        <v>1044</v>
      </c>
      <c r="B68" s="2" t="s">
        <v>1045</v>
      </c>
      <c r="C68" s="2" t="s">
        <v>1046</v>
      </c>
      <c r="D68" s="2" t="s">
        <v>1047</v>
      </c>
      <c r="E68" s="2" t="s">
        <v>1048</v>
      </c>
      <c r="H68" s="2" t="str">
        <f>CONCATENATE('Gene Table'!$B$1,'Gene Table'!B68)</f>
        <v>F06</v>
      </c>
    </row>
    <row r="69" spans="1:8" ht="12.75">
      <c r="A69" s="2" t="s">
        <v>1049</v>
      </c>
      <c r="B69" s="2" t="s">
        <v>1050</v>
      </c>
      <c r="C69" s="2" t="s">
        <v>1051</v>
      </c>
      <c r="D69" s="2" t="s">
        <v>1052</v>
      </c>
      <c r="E69" s="2" t="s">
        <v>1053</v>
      </c>
      <c r="H69" s="2" t="str">
        <f>CONCATENATE('Gene Table'!$B$1,'Gene Table'!B69)</f>
        <v>F07</v>
      </c>
    </row>
    <row r="70" spans="1:8" ht="12.75">
      <c r="A70" s="2" t="s">
        <v>1054</v>
      </c>
      <c r="B70" s="2" t="s">
        <v>1055</v>
      </c>
      <c r="C70" s="2" t="s">
        <v>1056</v>
      </c>
      <c r="D70" s="2" t="s">
        <v>1057</v>
      </c>
      <c r="E70" s="2" t="s">
        <v>1058</v>
      </c>
      <c r="H70" s="2" t="str">
        <f>CONCATENATE('Gene Table'!$B$1,'Gene Table'!B70)</f>
        <v>F08</v>
      </c>
    </row>
    <row r="71" spans="1:8" ht="12.75">
      <c r="A71" s="2" t="s">
        <v>1059</v>
      </c>
      <c r="B71" s="2" t="s">
        <v>1060</v>
      </c>
      <c r="C71" s="2" t="s">
        <v>1061</v>
      </c>
      <c r="D71" s="2" t="s">
        <v>1062</v>
      </c>
      <c r="E71" s="2" t="s">
        <v>1063</v>
      </c>
      <c r="H71" s="2" t="str">
        <f>CONCATENATE('Gene Table'!$B$1,'Gene Table'!B71)</f>
        <v>F09</v>
      </c>
    </row>
    <row r="72" spans="1:8" ht="12.75">
      <c r="A72" s="2" t="s">
        <v>1064</v>
      </c>
      <c r="B72" s="2" t="s">
        <v>1065</v>
      </c>
      <c r="C72" s="2" t="s">
        <v>1066</v>
      </c>
      <c r="D72" s="2" t="s">
        <v>1067</v>
      </c>
      <c r="E72" s="2" t="s">
        <v>1068</v>
      </c>
      <c r="H72" s="2" t="str">
        <f>CONCATENATE('Gene Table'!$B$1,'Gene Table'!B72)</f>
        <v>F10</v>
      </c>
    </row>
    <row r="73" spans="1:8" ht="12.75">
      <c r="A73" s="2" t="s">
        <v>1069</v>
      </c>
      <c r="B73" s="2" t="s">
        <v>1070</v>
      </c>
      <c r="C73" s="2" t="s">
        <v>1071</v>
      </c>
      <c r="D73" s="2" t="s">
        <v>1072</v>
      </c>
      <c r="E73" s="2" t="s">
        <v>1073</v>
      </c>
      <c r="H73" s="2" t="str">
        <f>CONCATENATE('Gene Table'!$B$1,'Gene Table'!B73)</f>
        <v>F11</v>
      </c>
    </row>
    <row r="74" spans="1:8" ht="12.75">
      <c r="A74" s="2" t="s">
        <v>1074</v>
      </c>
      <c r="B74" s="2" t="s">
        <v>1075</v>
      </c>
      <c r="C74" s="2" t="s">
        <v>1076</v>
      </c>
      <c r="D74" s="2" t="s">
        <v>1077</v>
      </c>
      <c r="E74" s="2" t="s">
        <v>1078</v>
      </c>
      <c r="H74" s="2" t="str">
        <f>CONCATENATE('Gene Table'!$B$1,'Gene Table'!B74)</f>
        <v>F12</v>
      </c>
    </row>
    <row r="75" spans="1:8" ht="12.75">
      <c r="A75" s="2" t="s">
        <v>1079</v>
      </c>
      <c r="B75" s="2" t="s">
        <v>1080</v>
      </c>
      <c r="C75" s="2" t="s">
        <v>1081</v>
      </c>
      <c r="D75" s="2" t="s">
        <v>1082</v>
      </c>
      <c r="E75" s="2" t="s">
        <v>1083</v>
      </c>
      <c r="H75" s="2" t="str">
        <f>CONCATENATE('Gene Table'!$B$1,'Gene Table'!B75)</f>
        <v>G01</v>
      </c>
    </row>
    <row r="76" spans="1:8" ht="12.75">
      <c r="A76" s="2" t="s">
        <v>1084</v>
      </c>
      <c r="B76" s="2" t="s">
        <v>1085</v>
      </c>
      <c r="C76" s="2" t="s">
        <v>1086</v>
      </c>
      <c r="D76" s="2" t="s">
        <v>1087</v>
      </c>
      <c r="E76" s="2" t="s">
        <v>1088</v>
      </c>
      <c r="H76" s="2" t="str">
        <f>CONCATENATE('Gene Table'!$B$1,'Gene Table'!B76)</f>
        <v>G02</v>
      </c>
    </row>
    <row r="77" spans="1:8" ht="12.75">
      <c r="A77" s="2" t="s">
        <v>1089</v>
      </c>
      <c r="B77" s="2" t="s">
        <v>1090</v>
      </c>
      <c r="C77" s="2" t="s">
        <v>1091</v>
      </c>
      <c r="D77" s="2" t="s">
        <v>1092</v>
      </c>
      <c r="E77" s="2" t="s">
        <v>1093</v>
      </c>
      <c r="H77" s="2" t="str">
        <f>CONCATENATE('Gene Table'!$B$1,'Gene Table'!B77)</f>
        <v>G03</v>
      </c>
    </row>
    <row r="78" spans="1:8" ht="12.75">
      <c r="A78" s="2" t="s">
        <v>1094</v>
      </c>
      <c r="B78" s="2" t="s">
        <v>1095</v>
      </c>
      <c r="C78" s="2" t="s">
        <v>1096</v>
      </c>
      <c r="D78" s="2" t="s">
        <v>1097</v>
      </c>
      <c r="E78" s="2" t="s">
        <v>1098</v>
      </c>
      <c r="H78" s="2" t="str">
        <f>CONCATENATE('Gene Table'!$B$1,'Gene Table'!B78)</f>
        <v>G04</v>
      </c>
    </row>
    <row r="79" spans="1:8" ht="12.75">
      <c r="A79" s="2" t="s">
        <v>1099</v>
      </c>
      <c r="B79" s="2" t="s">
        <v>1100</v>
      </c>
      <c r="C79" s="2" t="s">
        <v>1101</v>
      </c>
      <c r="D79" s="2" t="s">
        <v>1102</v>
      </c>
      <c r="E79" s="2" t="s">
        <v>1103</v>
      </c>
      <c r="H79" s="2" t="str">
        <f>CONCATENATE('Gene Table'!$B$1,'Gene Table'!B79)</f>
        <v>G05</v>
      </c>
    </row>
    <row r="80" spans="1:8" ht="12.75">
      <c r="A80" s="2" t="s">
        <v>1104</v>
      </c>
      <c r="B80" s="2" t="s">
        <v>1105</v>
      </c>
      <c r="C80" s="2" t="s">
        <v>1106</v>
      </c>
      <c r="D80" s="2" t="s">
        <v>1107</v>
      </c>
      <c r="E80" s="2" t="s">
        <v>1108</v>
      </c>
      <c r="H80" s="2" t="str">
        <f>CONCATENATE('Gene Table'!$B$1,'Gene Table'!B80)</f>
        <v>G06</v>
      </c>
    </row>
    <row r="81" spans="1:8" ht="12.75">
      <c r="A81" s="2" t="s">
        <v>1109</v>
      </c>
      <c r="B81" s="2" t="s">
        <v>1110</v>
      </c>
      <c r="C81" s="2" t="s">
        <v>1111</v>
      </c>
      <c r="D81" s="2" t="s">
        <v>1112</v>
      </c>
      <c r="E81" s="2" t="s">
        <v>1113</v>
      </c>
      <c r="H81" s="2" t="str">
        <f>CONCATENATE('Gene Table'!$B$1,'Gene Table'!B81)</f>
        <v>G07</v>
      </c>
    </row>
    <row r="82" spans="1:8" ht="12.75">
      <c r="A82" s="2" t="s">
        <v>1114</v>
      </c>
      <c r="B82" s="2" t="s">
        <v>1115</v>
      </c>
      <c r="C82" s="2" t="s">
        <v>1116</v>
      </c>
      <c r="D82" s="2" t="s">
        <v>1117</v>
      </c>
      <c r="E82" s="2" t="s">
        <v>1118</v>
      </c>
      <c r="H82" s="2" t="str">
        <f>CONCATENATE('Gene Table'!$B$1,'Gene Table'!B82)</f>
        <v>G08</v>
      </c>
    </row>
    <row r="83" spans="1:8" ht="12.75">
      <c r="A83" s="2" t="s">
        <v>1119</v>
      </c>
      <c r="B83" s="2" t="s">
        <v>1120</v>
      </c>
      <c r="C83" s="2" t="s">
        <v>1121</v>
      </c>
      <c r="D83" s="2" t="s">
        <v>1122</v>
      </c>
      <c r="E83" s="2" t="s">
        <v>1123</v>
      </c>
      <c r="H83" s="2" t="str">
        <f>CONCATENATE('Gene Table'!$B$1,'Gene Table'!B83)</f>
        <v>G09</v>
      </c>
    </row>
    <row r="84" spans="1:8" ht="12.75">
      <c r="A84" s="2" t="s">
        <v>1124</v>
      </c>
      <c r="B84" s="2" t="s">
        <v>1125</v>
      </c>
      <c r="C84" s="2" t="s">
        <v>1126</v>
      </c>
      <c r="D84" s="2" t="s">
        <v>1127</v>
      </c>
      <c r="E84" s="2" t="s">
        <v>1128</v>
      </c>
      <c r="H84" s="2" t="str">
        <f>CONCATENATE('Gene Table'!$B$1,'Gene Table'!B84)</f>
        <v>G10</v>
      </c>
    </row>
    <row r="85" spans="1:8" ht="12.75">
      <c r="A85" s="2" t="s">
        <v>1129</v>
      </c>
      <c r="B85" s="2" t="s">
        <v>1130</v>
      </c>
      <c r="C85" s="2" t="s">
        <v>1131</v>
      </c>
      <c r="D85" s="2" t="s">
        <v>1132</v>
      </c>
      <c r="E85" s="2" t="s">
        <v>1133</v>
      </c>
      <c r="H85" s="2" t="str">
        <f>CONCATENATE('Gene Table'!$B$1,'Gene Table'!B85)</f>
        <v>G11</v>
      </c>
    </row>
    <row r="86" spans="1:8" ht="12.75">
      <c r="A86" s="2" t="s">
        <v>1134</v>
      </c>
      <c r="B86" s="2" t="s">
        <v>1135</v>
      </c>
      <c r="C86" s="2" t="s">
        <v>1136</v>
      </c>
      <c r="D86" s="2" t="s">
        <v>1137</v>
      </c>
      <c r="E86" s="2" t="s">
        <v>1138</v>
      </c>
      <c r="H86" s="2" t="str">
        <f>CONCATENATE('Gene Table'!$B$1,'Gene Table'!B86)</f>
        <v>G12</v>
      </c>
    </row>
    <row r="87" spans="1:8" ht="12.75">
      <c r="A87" s="2" t="s">
        <v>1139</v>
      </c>
      <c r="B87" s="2" t="s">
        <v>1140</v>
      </c>
      <c r="C87" s="2" t="s">
        <v>1141</v>
      </c>
      <c r="D87" s="2" t="s">
        <v>1142</v>
      </c>
      <c r="E87" s="2" t="s">
        <v>1143</v>
      </c>
      <c r="H87" s="2" t="str">
        <f>CONCATENATE('Gene Table'!$B$1,'Gene Table'!B87)</f>
        <v>H01</v>
      </c>
    </row>
    <row r="88" spans="1:8" ht="12.75">
      <c r="A88" s="2" t="s">
        <v>1144</v>
      </c>
      <c r="B88" s="2" t="s">
        <v>1145</v>
      </c>
      <c r="C88" s="2" t="s">
        <v>1146</v>
      </c>
      <c r="D88" s="2" t="s">
        <v>1147</v>
      </c>
      <c r="E88" s="2" t="s">
        <v>1148</v>
      </c>
      <c r="H88" s="2" t="str">
        <f>CONCATENATE('Gene Table'!$B$1,'Gene Table'!B88)</f>
        <v>H02</v>
      </c>
    </row>
    <row r="89" spans="1:8" ht="12.75">
      <c r="A89" s="2" t="s">
        <v>1149</v>
      </c>
      <c r="B89" s="2" t="s">
        <v>1150</v>
      </c>
      <c r="C89" s="2" t="s">
        <v>1151</v>
      </c>
      <c r="D89" s="2" t="s">
        <v>1152</v>
      </c>
      <c r="E89" s="2" t="s">
        <v>1153</v>
      </c>
      <c r="H89" s="2" t="str">
        <f>CONCATENATE('Gene Table'!$B$1,'Gene Table'!B89)</f>
        <v>H03</v>
      </c>
    </row>
    <row r="90" spans="1:8" ht="12.75">
      <c r="A90" s="2" t="s">
        <v>1154</v>
      </c>
      <c r="B90" s="2" t="s">
        <v>1155</v>
      </c>
      <c r="C90" s="2" t="s">
        <v>1156</v>
      </c>
      <c r="D90" s="2" t="s">
        <v>1157</v>
      </c>
      <c r="E90" s="2" t="s">
        <v>1158</v>
      </c>
      <c r="H90" s="2" t="str">
        <f>CONCATENATE('Gene Table'!$B$1,'Gene Table'!B90)</f>
        <v>H04</v>
      </c>
    </row>
    <row r="91" spans="1:8" ht="12.75">
      <c r="A91" s="2" t="s">
        <v>1159</v>
      </c>
      <c r="B91" s="2" t="s">
        <v>1155</v>
      </c>
      <c r="C91" s="2" t="s">
        <v>1160</v>
      </c>
      <c r="D91" s="2" t="s">
        <v>1161</v>
      </c>
      <c r="E91" s="2" t="s">
        <v>1162</v>
      </c>
      <c r="H91" s="2" t="str">
        <f>CONCATENATE('Gene Table'!$B$1,'Gene Table'!B91)</f>
        <v>H05</v>
      </c>
    </row>
    <row r="92" spans="1:8" ht="12.75">
      <c r="A92" s="2" t="s">
        <v>1163</v>
      </c>
      <c r="B92" s="2" t="s">
        <v>1155</v>
      </c>
      <c r="C92" s="2" t="s">
        <v>1164</v>
      </c>
      <c r="D92" s="2" t="s">
        <v>1165</v>
      </c>
      <c r="E92" s="2" t="s">
        <v>1166</v>
      </c>
      <c r="H92" s="2" t="str">
        <f>CONCATENATE('Gene Table'!$B$1,'Gene Table'!B92)</f>
        <v>H06</v>
      </c>
    </row>
    <row r="93" spans="1:8" ht="12.75">
      <c r="A93" s="2" t="s">
        <v>1167</v>
      </c>
      <c r="B93" s="2" t="s">
        <v>1155</v>
      </c>
      <c r="C93" s="2" t="s">
        <v>1168</v>
      </c>
      <c r="D93" s="2" t="s">
        <v>1169</v>
      </c>
      <c r="E93" s="2" t="s">
        <v>1170</v>
      </c>
      <c r="H93" s="2" t="str">
        <f>CONCATENATE('Gene Table'!$B$1,'Gene Table'!B93)</f>
        <v>H07</v>
      </c>
    </row>
    <row r="94" spans="1:8" ht="12.75">
      <c r="A94" s="2" t="s">
        <v>1171</v>
      </c>
      <c r="B94" s="2" t="s">
        <v>1155</v>
      </c>
      <c r="C94" s="2" t="s">
        <v>1172</v>
      </c>
      <c r="D94" s="2" t="s">
        <v>1155</v>
      </c>
      <c r="E94" s="2" t="s">
        <v>1155</v>
      </c>
      <c r="H94" s="2" t="str">
        <f>CONCATENATE('Gene Table'!$B$1,'Gene Table'!B94)</f>
        <v>H08</v>
      </c>
    </row>
    <row r="95" spans="1:8" ht="12.75">
      <c r="A95" s="2" t="s">
        <v>1173</v>
      </c>
      <c r="B95" s="2" t="s">
        <v>1155</v>
      </c>
      <c r="C95" s="2" t="s">
        <v>1172</v>
      </c>
      <c r="D95" s="2" t="s">
        <v>1155</v>
      </c>
      <c r="E95" s="2" t="s">
        <v>1155</v>
      </c>
      <c r="H95" s="2" t="str">
        <f>CONCATENATE('Gene Table'!$B$1,'Gene Table'!B95)</f>
        <v>H09</v>
      </c>
    </row>
    <row r="96" spans="1:8" ht="12.75">
      <c r="A96" s="2" t="s">
        <v>1174</v>
      </c>
      <c r="B96" s="2" t="s">
        <v>1155</v>
      </c>
      <c r="C96" s="2" t="s">
        <v>1175</v>
      </c>
      <c r="D96" s="2" t="s">
        <v>1155</v>
      </c>
      <c r="E96" s="2" t="s">
        <v>1155</v>
      </c>
      <c r="H96" s="2" t="str">
        <f>CONCATENATE('Gene Table'!$B$1,'Gene Table'!B96)</f>
        <v>H10</v>
      </c>
    </row>
    <row r="97" spans="1:8" ht="12.75">
      <c r="A97" s="2" t="s">
        <v>1176</v>
      </c>
      <c r="B97" s="2" t="s">
        <v>1155</v>
      </c>
      <c r="C97" s="2" t="s">
        <v>1175</v>
      </c>
      <c r="D97" s="2" t="s">
        <v>1155</v>
      </c>
      <c r="E97" s="2" t="s">
        <v>1155</v>
      </c>
      <c r="H97" s="2" t="str">
        <f>CONCATENATE('Gene Table'!$B$1,'Gene Table'!B97)</f>
        <v>H11</v>
      </c>
    </row>
    <row r="100" spans="1:8" s="1" customFormat="1" ht="12.75">
      <c r="A100" s="3"/>
      <c r="B100" s="3" t="s">
        <v>710</v>
      </c>
      <c r="C100" s="3" t="s">
        <v>711</v>
      </c>
      <c r="D100" s="3" t="s">
        <v>712</v>
      </c>
      <c r="E100" s="3" t="s">
        <v>713</v>
      </c>
      <c r="F100" s="3"/>
      <c r="G100" s="3"/>
      <c r="H100" s="3"/>
    </row>
    <row r="101" spans="1:5" ht="12.75">
      <c r="A101" s="2" t="s">
        <v>1177</v>
      </c>
      <c r="B101" s="2" t="s">
        <v>1178</v>
      </c>
      <c r="C101" s="2" t="s">
        <v>1179</v>
      </c>
      <c r="D101" s="2" t="s">
        <v>1180</v>
      </c>
      <c r="E101" s="2" t="s">
        <v>1181</v>
      </c>
    </row>
    <row r="102" spans="1:5" ht="12.75">
      <c r="A102" s="2" t="s">
        <v>1182</v>
      </c>
      <c r="B102" s="2" t="s">
        <v>1183</v>
      </c>
      <c r="C102" s="2" t="s">
        <v>1184</v>
      </c>
      <c r="D102" s="2" t="s">
        <v>1185</v>
      </c>
      <c r="E102" s="2" t="s">
        <v>1186</v>
      </c>
    </row>
    <row r="103" spans="1:5" ht="12.75">
      <c r="A103" s="2" t="s">
        <v>1187</v>
      </c>
      <c r="B103" s="2" t="s">
        <v>1188</v>
      </c>
      <c r="C103" s="2" t="s">
        <v>1189</v>
      </c>
      <c r="D103" s="2" t="s">
        <v>1190</v>
      </c>
      <c r="E103" s="2" t="s">
        <v>1191</v>
      </c>
    </row>
    <row r="104" spans="1:5" ht="12.75">
      <c r="A104" s="2" t="s">
        <v>1192</v>
      </c>
      <c r="B104" s="2" t="s">
        <v>1193</v>
      </c>
      <c r="C104" s="2" t="s">
        <v>1194</v>
      </c>
      <c r="D104" s="2" t="s">
        <v>1195</v>
      </c>
      <c r="E104" s="2" t="s">
        <v>1196</v>
      </c>
    </row>
    <row r="105" spans="1:5" ht="12.75">
      <c r="A105" s="2" t="s">
        <v>1197</v>
      </c>
      <c r="B105" s="2" t="s">
        <v>1198</v>
      </c>
      <c r="C105" s="2" t="s">
        <v>1199</v>
      </c>
      <c r="D105" s="2" t="s">
        <v>1200</v>
      </c>
      <c r="E105" s="2" t="s">
        <v>1201</v>
      </c>
    </row>
    <row r="106" spans="1:5" ht="12.75">
      <c r="A106" s="2" t="s">
        <v>1202</v>
      </c>
      <c r="B106" s="2" t="s">
        <v>1203</v>
      </c>
      <c r="C106" s="2" t="s">
        <v>1204</v>
      </c>
      <c r="D106" s="2" t="s">
        <v>1205</v>
      </c>
      <c r="E106" s="2" t="s">
        <v>1206</v>
      </c>
    </row>
    <row r="107" spans="1:5" ht="12.75">
      <c r="A107" s="2" t="s">
        <v>1207</v>
      </c>
      <c r="B107" s="2" t="s">
        <v>1208</v>
      </c>
      <c r="C107" s="2" t="s">
        <v>1209</v>
      </c>
      <c r="D107" s="2" t="s">
        <v>1210</v>
      </c>
      <c r="E107" s="2" t="s">
        <v>1211</v>
      </c>
    </row>
    <row r="108" spans="1:5" ht="12.75">
      <c r="A108" s="2" t="s">
        <v>1212</v>
      </c>
      <c r="B108" s="2" t="s">
        <v>1213</v>
      </c>
      <c r="C108" s="2" t="s">
        <v>1214</v>
      </c>
      <c r="D108" s="2" t="s">
        <v>1215</v>
      </c>
      <c r="E108" s="2" t="s">
        <v>1216</v>
      </c>
    </row>
    <row r="109" spans="1:5" ht="12.75">
      <c r="A109" s="2" t="s">
        <v>1217</v>
      </c>
      <c r="B109" s="2" t="s">
        <v>1218</v>
      </c>
      <c r="C109" s="2" t="s">
        <v>1219</v>
      </c>
      <c r="D109" s="2" t="s">
        <v>1220</v>
      </c>
      <c r="E109" s="2" t="s">
        <v>1221</v>
      </c>
    </row>
    <row r="110" spans="1:5" ht="12.75">
      <c r="A110" s="2" t="s">
        <v>1222</v>
      </c>
      <c r="B110" s="2" t="s">
        <v>1223</v>
      </c>
      <c r="C110" s="2" t="s">
        <v>1224</v>
      </c>
      <c r="D110" s="2" t="s">
        <v>1225</v>
      </c>
      <c r="E110" s="2" t="s">
        <v>1226</v>
      </c>
    </row>
    <row r="111" spans="1:5" ht="12.75">
      <c r="A111" s="2" t="s">
        <v>1227</v>
      </c>
      <c r="B111" s="2" t="s">
        <v>1228</v>
      </c>
      <c r="C111" s="2" t="s">
        <v>1229</v>
      </c>
      <c r="D111" s="2" t="s">
        <v>1230</v>
      </c>
      <c r="E111" s="2" t="s">
        <v>1231</v>
      </c>
    </row>
    <row r="112" spans="1:5" ht="12.75">
      <c r="A112" s="2" t="s">
        <v>1232</v>
      </c>
      <c r="B112" s="2" t="s">
        <v>1233</v>
      </c>
      <c r="C112" s="2" t="s">
        <v>1234</v>
      </c>
      <c r="D112" s="2" t="s">
        <v>1235</v>
      </c>
      <c r="E112" s="2" t="s">
        <v>1236</v>
      </c>
    </row>
    <row r="113" spans="1:5" ht="12.75">
      <c r="A113" s="2" t="s">
        <v>1237</v>
      </c>
      <c r="B113" s="2" t="s">
        <v>1238</v>
      </c>
      <c r="C113" s="2" t="s">
        <v>1239</v>
      </c>
      <c r="D113" s="2" t="s">
        <v>1240</v>
      </c>
      <c r="E113" s="2" t="s">
        <v>1241</v>
      </c>
    </row>
    <row r="114" spans="1:5" ht="12.75">
      <c r="A114" s="2" t="s">
        <v>1242</v>
      </c>
      <c r="B114" s="2" t="s">
        <v>1243</v>
      </c>
      <c r="C114" s="2" t="s">
        <v>1244</v>
      </c>
      <c r="D114" s="2" t="s">
        <v>1245</v>
      </c>
      <c r="E114" s="2" t="s">
        <v>1246</v>
      </c>
    </row>
    <row r="115" spans="1:5" ht="12.75">
      <c r="A115" s="2" t="s">
        <v>1247</v>
      </c>
      <c r="B115" s="2" t="s">
        <v>1248</v>
      </c>
      <c r="C115" s="2" t="s">
        <v>1249</v>
      </c>
      <c r="D115" s="2" t="s">
        <v>1250</v>
      </c>
      <c r="E115" s="2" t="s">
        <v>1251</v>
      </c>
    </row>
    <row r="116" spans="1:5" ht="12.75">
      <c r="A116" s="2" t="s">
        <v>1252</v>
      </c>
      <c r="B116" s="2" t="s">
        <v>1253</v>
      </c>
      <c r="C116" s="2" t="s">
        <v>1254</v>
      </c>
      <c r="D116" s="2" t="s">
        <v>1255</v>
      </c>
      <c r="E116" s="2" t="s">
        <v>1256</v>
      </c>
    </row>
    <row r="117" spans="1:5" ht="12.75">
      <c r="A117" s="2" t="s">
        <v>1257</v>
      </c>
      <c r="B117" s="2" t="s">
        <v>1258</v>
      </c>
      <c r="C117" s="2" t="s">
        <v>1259</v>
      </c>
      <c r="D117" s="2" t="s">
        <v>1260</v>
      </c>
      <c r="E117" s="2" t="s">
        <v>1261</v>
      </c>
    </row>
    <row r="118" spans="1:5" ht="12.75">
      <c r="A118" s="2" t="s">
        <v>1262</v>
      </c>
      <c r="B118" s="2" t="s">
        <v>1263</v>
      </c>
      <c r="C118" s="2" t="s">
        <v>1264</v>
      </c>
      <c r="D118" s="2" t="s">
        <v>1265</v>
      </c>
      <c r="E118" s="2" t="s">
        <v>1266</v>
      </c>
    </row>
    <row r="119" spans="1:5" ht="12.75">
      <c r="A119" s="2" t="s">
        <v>1267</v>
      </c>
      <c r="B119" s="2" t="s">
        <v>1268</v>
      </c>
      <c r="C119" s="2" t="s">
        <v>1269</v>
      </c>
      <c r="D119" s="2" t="s">
        <v>1270</v>
      </c>
      <c r="E119" s="2" t="s">
        <v>1271</v>
      </c>
    </row>
    <row r="120" spans="1:5" ht="12.75">
      <c r="A120" s="2" t="s">
        <v>1272</v>
      </c>
      <c r="B120" s="2" t="s">
        <v>1273</v>
      </c>
      <c r="C120" s="2" t="s">
        <v>1274</v>
      </c>
      <c r="D120" s="2" t="s">
        <v>1275</v>
      </c>
      <c r="E120" s="2" t="s">
        <v>1276</v>
      </c>
    </row>
    <row r="121" spans="1:5" ht="12.75">
      <c r="A121" s="2" t="s">
        <v>1277</v>
      </c>
      <c r="B121" s="2" t="s">
        <v>1278</v>
      </c>
      <c r="C121" s="2" t="s">
        <v>1279</v>
      </c>
      <c r="D121" s="2" t="s">
        <v>1280</v>
      </c>
      <c r="E121" s="2" t="s">
        <v>1281</v>
      </c>
    </row>
    <row r="122" spans="1:5" ht="12.75">
      <c r="A122" s="2" t="s">
        <v>1282</v>
      </c>
      <c r="B122" s="2" t="s">
        <v>1283</v>
      </c>
      <c r="C122" s="2" t="s">
        <v>1284</v>
      </c>
      <c r="D122" s="2" t="s">
        <v>1285</v>
      </c>
      <c r="E122" s="2" t="s">
        <v>1286</v>
      </c>
    </row>
    <row r="123" spans="1:5" ht="12.75">
      <c r="A123" s="2" t="s">
        <v>1287</v>
      </c>
      <c r="B123" s="2" t="s">
        <v>1288</v>
      </c>
      <c r="C123" s="2" t="s">
        <v>1289</v>
      </c>
      <c r="D123" s="2" t="s">
        <v>1290</v>
      </c>
      <c r="E123" s="2" t="s">
        <v>1291</v>
      </c>
    </row>
    <row r="124" spans="1:5" ht="12.75">
      <c r="A124" s="2" t="s">
        <v>1292</v>
      </c>
      <c r="B124" s="2" t="s">
        <v>1293</v>
      </c>
      <c r="C124" s="2" t="s">
        <v>1294</v>
      </c>
      <c r="D124" s="2" t="s">
        <v>1295</v>
      </c>
      <c r="E124" s="2" t="s">
        <v>1296</v>
      </c>
    </row>
    <row r="125" spans="1:5" ht="12.75">
      <c r="A125" s="2" t="s">
        <v>1297</v>
      </c>
      <c r="B125" s="2" t="s">
        <v>1298</v>
      </c>
      <c r="C125" s="2" t="s">
        <v>1299</v>
      </c>
      <c r="D125" s="2" t="s">
        <v>1300</v>
      </c>
      <c r="E125" s="2" t="s">
        <v>1301</v>
      </c>
    </row>
    <row r="126" spans="1:5" ht="12.75">
      <c r="A126" s="2" t="s">
        <v>1302</v>
      </c>
      <c r="B126" s="2" t="s">
        <v>1303</v>
      </c>
      <c r="C126" s="2" t="s">
        <v>1304</v>
      </c>
      <c r="D126" s="2" t="s">
        <v>1305</v>
      </c>
      <c r="E126" s="2" t="s">
        <v>1306</v>
      </c>
    </row>
    <row r="127" spans="1:5" ht="12.75">
      <c r="A127" s="2" t="s">
        <v>1307</v>
      </c>
      <c r="B127" s="2" t="s">
        <v>1308</v>
      </c>
      <c r="C127" s="2" t="s">
        <v>1309</v>
      </c>
      <c r="D127" s="2" t="s">
        <v>1310</v>
      </c>
      <c r="E127" s="2" t="s">
        <v>1311</v>
      </c>
    </row>
    <row r="128" spans="1:5" ht="12.75">
      <c r="A128" s="2" t="s">
        <v>1312</v>
      </c>
      <c r="B128" s="2" t="s">
        <v>1313</v>
      </c>
      <c r="C128" s="2" t="s">
        <v>1314</v>
      </c>
      <c r="D128" s="2" t="s">
        <v>1315</v>
      </c>
      <c r="E128" s="2" t="s">
        <v>1316</v>
      </c>
    </row>
    <row r="129" spans="1:5" ht="12.75">
      <c r="A129" s="2" t="s">
        <v>1317</v>
      </c>
      <c r="B129" s="2" t="s">
        <v>1318</v>
      </c>
      <c r="C129" s="2" t="s">
        <v>1319</v>
      </c>
      <c r="D129" s="2" t="s">
        <v>1320</v>
      </c>
      <c r="E129" s="2" t="s">
        <v>1321</v>
      </c>
    </row>
    <row r="130" spans="1:5" ht="12.75">
      <c r="A130" s="2" t="s">
        <v>1322</v>
      </c>
      <c r="B130" s="2" t="s">
        <v>1323</v>
      </c>
      <c r="C130" s="2" t="s">
        <v>1324</v>
      </c>
      <c r="D130" s="2" t="s">
        <v>1325</v>
      </c>
      <c r="E130" s="2" t="s">
        <v>1326</v>
      </c>
    </row>
    <row r="131" spans="1:5" ht="12.75">
      <c r="A131" s="2" t="s">
        <v>1327</v>
      </c>
      <c r="B131" s="2" t="s">
        <v>1328</v>
      </c>
      <c r="C131" s="2" t="s">
        <v>1329</v>
      </c>
      <c r="D131" s="2" t="s">
        <v>1330</v>
      </c>
      <c r="E131" s="2" t="s">
        <v>1331</v>
      </c>
    </row>
    <row r="132" spans="1:5" ht="12.75">
      <c r="A132" s="2" t="s">
        <v>1332</v>
      </c>
      <c r="B132" s="2" t="s">
        <v>1333</v>
      </c>
      <c r="C132" s="2" t="s">
        <v>1334</v>
      </c>
      <c r="D132" s="2" t="s">
        <v>1335</v>
      </c>
      <c r="E132" s="2" t="s">
        <v>1336</v>
      </c>
    </row>
    <row r="133" spans="1:5" ht="12.75">
      <c r="A133" s="2" t="s">
        <v>1337</v>
      </c>
      <c r="B133" s="2" t="s">
        <v>1338</v>
      </c>
      <c r="C133" s="2" t="s">
        <v>1339</v>
      </c>
      <c r="D133" s="2" t="s">
        <v>1340</v>
      </c>
      <c r="E133" s="2" t="s">
        <v>1341</v>
      </c>
    </row>
    <row r="134" spans="1:5" ht="12.75">
      <c r="A134" s="2" t="s">
        <v>1342</v>
      </c>
      <c r="B134" s="2" t="s">
        <v>1343</v>
      </c>
      <c r="C134" s="2" t="s">
        <v>1344</v>
      </c>
      <c r="D134" s="2" t="s">
        <v>1345</v>
      </c>
      <c r="E134" s="2" t="s">
        <v>1346</v>
      </c>
    </row>
    <row r="135" spans="1:5" ht="12.75">
      <c r="A135" s="2" t="s">
        <v>1347</v>
      </c>
      <c r="B135" s="2" t="s">
        <v>1348</v>
      </c>
      <c r="C135" s="2" t="s">
        <v>1349</v>
      </c>
      <c r="D135" s="2" t="s">
        <v>1350</v>
      </c>
      <c r="E135" s="2" t="s">
        <v>1351</v>
      </c>
    </row>
    <row r="136" spans="1:5" ht="12.75">
      <c r="A136" s="2" t="s">
        <v>1352</v>
      </c>
      <c r="B136" s="2" t="s">
        <v>1353</v>
      </c>
      <c r="C136" s="2" t="s">
        <v>1354</v>
      </c>
      <c r="D136" s="2" t="s">
        <v>1355</v>
      </c>
      <c r="E136" s="2" t="s">
        <v>1356</v>
      </c>
    </row>
    <row r="137" spans="1:5" ht="12.75">
      <c r="A137" s="2" t="s">
        <v>1357</v>
      </c>
      <c r="B137" s="2" t="s">
        <v>1358</v>
      </c>
      <c r="C137" s="2" t="s">
        <v>1359</v>
      </c>
      <c r="D137" s="2" t="s">
        <v>1360</v>
      </c>
      <c r="E137" s="2" t="s">
        <v>1361</v>
      </c>
    </row>
    <row r="138" spans="1:5" ht="12.75">
      <c r="A138" s="2" t="s">
        <v>1362</v>
      </c>
      <c r="B138" s="2" t="s">
        <v>1363</v>
      </c>
      <c r="C138" s="2" t="s">
        <v>1364</v>
      </c>
      <c r="D138" s="2" t="s">
        <v>1365</v>
      </c>
      <c r="E138" s="2" t="s">
        <v>1366</v>
      </c>
    </row>
    <row r="139" spans="1:5" ht="12.75">
      <c r="A139" s="2" t="s">
        <v>1367</v>
      </c>
      <c r="B139" s="2" t="s">
        <v>1368</v>
      </c>
      <c r="C139" s="2" t="s">
        <v>1369</v>
      </c>
      <c r="D139" s="2" t="s">
        <v>1370</v>
      </c>
      <c r="E139" s="2" t="s">
        <v>1371</v>
      </c>
    </row>
    <row r="140" spans="1:5" ht="12.75">
      <c r="A140" s="2" t="s">
        <v>1372</v>
      </c>
      <c r="B140" s="2" t="s">
        <v>1373</v>
      </c>
      <c r="C140" s="2" t="s">
        <v>1374</v>
      </c>
      <c r="D140" s="2" t="s">
        <v>1375</v>
      </c>
      <c r="E140" s="2" t="s">
        <v>1376</v>
      </c>
    </row>
    <row r="141" spans="1:5" ht="12.75">
      <c r="A141" s="2" t="s">
        <v>1377</v>
      </c>
      <c r="B141" s="2" t="s">
        <v>1378</v>
      </c>
      <c r="C141" s="2" t="s">
        <v>1379</v>
      </c>
      <c r="D141" s="2" t="s">
        <v>1380</v>
      </c>
      <c r="E141" s="2" t="s">
        <v>1381</v>
      </c>
    </row>
    <row r="142" spans="1:5" ht="12.75">
      <c r="A142" s="2" t="s">
        <v>1382</v>
      </c>
      <c r="B142" s="2" t="s">
        <v>1383</v>
      </c>
      <c r="C142" s="2" t="s">
        <v>1384</v>
      </c>
      <c r="D142" s="2" t="s">
        <v>1385</v>
      </c>
      <c r="E142" s="2" t="s">
        <v>1386</v>
      </c>
    </row>
    <row r="143" spans="1:5" ht="12.75">
      <c r="A143" s="2" t="s">
        <v>1387</v>
      </c>
      <c r="B143" s="2" t="s">
        <v>1388</v>
      </c>
      <c r="C143" s="2" t="s">
        <v>1389</v>
      </c>
      <c r="D143" s="2" t="s">
        <v>1390</v>
      </c>
      <c r="E143" s="2" t="s">
        <v>1391</v>
      </c>
    </row>
    <row r="144" spans="1:5" ht="12.75">
      <c r="A144" s="2" t="s">
        <v>1392</v>
      </c>
      <c r="B144" s="2" t="s">
        <v>1393</v>
      </c>
      <c r="C144" s="2" t="s">
        <v>1394</v>
      </c>
      <c r="D144" s="2" t="s">
        <v>1395</v>
      </c>
      <c r="E144" s="2" t="s">
        <v>1396</v>
      </c>
    </row>
    <row r="145" spans="1:5" ht="12.75">
      <c r="A145" s="2" t="s">
        <v>1397</v>
      </c>
      <c r="B145" s="2" t="s">
        <v>1398</v>
      </c>
      <c r="C145" s="2" t="s">
        <v>1399</v>
      </c>
      <c r="D145" s="2" t="s">
        <v>1400</v>
      </c>
      <c r="E145" s="2" t="s">
        <v>1401</v>
      </c>
    </row>
    <row r="146" spans="1:5" ht="12.75">
      <c r="A146" s="2" t="s">
        <v>1402</v>
      </c>
      <c r="B146" s="2" t="s">
        <v>1403</v>
      </c>
      <c r="C146" s="2" t="s">
        <v>1404</v>
      </c>
      <c r="D146" s="2" t="s">
        <v>1405</v>
      </c>
      <c r="E146" s="2" t="s">
        <v>1406</v>
      </c>
    </row>
    <row r="147" spans="1:5" ht="12.75">
      <c r="A147" s="2" t="s">
        <v>1407</v>
      </c>
      <c r="B147" s="2" t="s">
        <v>1408</v>
      </c>
      <c r="C147" s="2" t="s">
        <v>1409</v>
      </c>
      <c r="D147" s="2" t="s">
        <v>1410</v>
      </c>
      <c r="E147" s="2" t="s">
        <v>1411</v>
      </c>
    </row>
    <row r="148" spans="1:5" ht="12.75">
      <c r="A148" s="2" t="s">
        <v>1412</v>
      </c>
      <c r="B148" s="2" t="s">
        <v>1413</v>
      </c>
      <c r="C148" s="2" t="s">
        <v>1414</v>
      </c>
      <c r="D148" s="2" t="s">
        <v>1415</v>
      </c>
      <c r="E148" s="2" t="s">
        <v>1416</v>
      </c>
    </row>
    <row r="149" spans="1:5" ht="12.75">
      <c r="A149" s="2" t="s">
        <v>1417</v>
      </c>
      <c r="B149" s="2" t="s">
        <v>1418</v>
      </c>
      <c r="C149" s="2" t="s">
        <v>1419</v>
      </c>
      <c r="D149" s="2" t="s">
        <v>1420</v>
      </c>
      <c r="E149" s="2" t="s">
        <v>1421</v>
      </c>
    </row>
    <row r="150" spans="1:5" ht="12.75">
      <c r="A150" s="2" t="s">
        <v>1422</v>
      </c>
      <c r="B150" s="2" t="s">
        <v>1423</v>
      </c>
      <c r="C150" s="2" t="s">
        <v>1424</v>
      </c>
      <c r="D150" s="2" t="s">
        <v>1425</v>
      </c>
      <c r="E150" s="2" t="s">
        <v>1426</v>
      </c>
    </row>
    <row r="151" spans="1:5" ht="12.75">
      <c r="A151" s="2" t="s">
        <v>1427</v>
      </c>
      <c r="B151" s="2" t="s">
        <v>1428</v>
      </c>
      <c r="C151" s="2" t="s">
        <v>1429</v>
      </c>
      <c r="D151" s="2" t="s">
        <v>1430</v>
      </c>
      <c r="E151" s="2" t="s">
        <v>1431</v>
      </c>
    </row>
    <row r="152" spans="1:5" ht="12.75">
      <c r="A152" s="2" t="s">
        <v>1432</v>
      </c>
      <c r="B152" s="2" t="s">
        <v>1433</v>
      </c>
      <c r="C152" s="2" t="s">
        <v>1434</v>
      </c>
      <c r="D152" s="2" t="s">
        <v>1435</v>
      </c>
      <c r="E152" s="2" t="s">
        <v>1436</v>
      </c>
    </row>
    <row r="153" spans="1:5" ht="12.75">
      <c r="A153" s="2" t="s">
        <v>1437</v>
      </c>
      <c r="B153" s="2" t="s">
        <v>1438</v>
      </c>
      <c r="C153" s="2" t="s">
        <v>1439</v>
      </c>
      <c r="D153" s="2" t="s">
        <v>1440</v>
      </c>
      <c r="E153" s="2" t="s">
        <v>1441</v>
      </c>
    </row>
    <row r="154" spans="1:5" ht="12.75">
      <c r="A154" s="2" t="s">
        <v>1442</v>
      </c>
      <c r="B154" s="2" t="s">
        <v>1443</v>
      </c>
      <c r="C154" s="2" t="s">
        <v>1444</v>
      </c>
      <c r="D154" s="2" t="s">
        <v>1445</v>
      </c>
      <c r="E154" s="2" t="s">
        <v>1446</v>
      </c>
    </row>
    <row r="155" spans="1:5" ht="12.75">
      <c r="A155" s="2" t="s">
        <v>1447</v>
      </c>
      <c r="B155" s="2" t="s">
        <v>1448</v>
      </c>
      <c r="C155" s="2" t="s">
        <v>1449</v>
      </c>
      <c r="D155" s="2" t="s">
        <v>1450</v>
      </c>
      <c r="E155" s="2" t="s">
        <v>1451</v>
      </c>
    </row>
    <row r="156" spans="1:5" ht="12.75">
      <c r="A156" s="2" t="s">
        <v>1452</v>
      </c>
      <c r="B156" s="2" t="s">
        <v>1453</v>
      </c>
      <c r="C156" s="2" t="s">
        <v>1454</v>
      </c>
      <c r="D156" s="2" t="s">
        <v>1455</v>
      </c>
      <c r="E156" s="2" t="s">
        <v>1456</v>
      </c>
    </row>
    <row r="157" spans="1:5" ht="12.75">
      <c r="A157" s="2" t="s">
        <v>1457</v>
      </c>
      <c r="B157" s="2" t="s">
        <v>1458</v>
      </c>
      <c r="C157" s="2" t="s">
        <v>1459</v>
      </c>
      <c r="D157" s="2" t="s">
        <v>1460</v>
      </c>
      <c r="E157" s="2" t="s">
        <v>1461</v>
      </c>
    </row>
    <row r="158" spans="1:5" ht="12.75">
      <c r="A158" s="2" t="s">
        <v>1462</v>
      </c>
      <c r="B158" s="2" t="s">
        <v>1463</v>
      </c>
      <c r="C158" s="2" t="s">
        <v>1464</v>
      </c>
      <c r="D158" s="2" t="s">
        <v>1465</v>
      </c>
      <c r="E158" s="2" t="s">
        <v>1466</v>
      </c>
    </row>
    <row r="159" spans="1:5" ht="12.75">
      <c r="A159" s="2" t="s">
        <v>1467</v>
      </c>
      <c r="B159" s="2" t="s">
        <v>1468</v>
      </c>
      <c r="C159" s="2" t="s">
        <v>1469</v>
      </c>
      <c r="D159" s="2" t="s">
        <v>1470</v>
      </c>
      <c r="E159" s="2" t="s">
        <v>1471</v>
      </c>
    </row>
    <row r="160" spans="1:5" ht="12.75">
      <c r="A160" s="2" t="s">
        <v>1472</v>
      </c>
      <c r="B160" s="2" t="s">
        <v>1473</v>
      </c>
      <c r="C160" s="2" t="s">
        <v>1474</v>
      </c>
      <c r="D160" s="2" t="s">
        <v>1475</v>
      </c>
      <c r="E160" s="2" t="s">
        <v>1476</v>
      </c>
    </row>
    <row r="161" spans="1:5" ht="12.75">
      <c r="A161" s="2" t="s">
        <v>1477</v>
      </c>
      <c r="B161" s="2" t="s">
        <v>1478</v>
      </c>
      <c r="C161" s="2" t="s">
        <v>1479</v>
      </c>
      <c r="D161" s="2" t="s">
        <v>1480</v>
      </c>
      <c r="E161" s="2" t="s">
        <v>1481</v>
      </c>
    </row>
    <row r="162" spans="1:5" ht="12.75">
      <c r="A162" s="2" t="s">
        <v>1482</v>
      </c>
      <c r="B162" s="2" t="s">
        <v>1483</v>
      </c>
      <c r="C162" s="2" t="s">
        <v>1484</v>
      </c>
      <c r="D162" s="2" t="s">
        <v>1485</v>
      </c>
      <c r="E162" s="2" t="s">
        <v>1486</v>
      </c>
    </row>
    <row r="163" spans="1:5" ht="12.75">
      <c r="A163" s="2" t="s">
        <v>1487</v>
      </c>
      <c r="B163" s="2" t="s">
        <v>1488</v>
      </c>
      <c r="C163" s="2" t="s">
        <v>1489</v>
      </c>
      <c r="D163" s="2" t="s">
        <v>1490</v>
      </c>
      <c r="E163" s="2" t="s">
        <v>1491</v>
      </c>
    </row>
    <row r="164" spans="1:5" ht="12.75">
      <c r="A164" s="2" t="s">
        <v>1492</v>
      </c>
      <c r="B164" s="2" t="s">
        <v>1493</v>
      </c>
      <c r="C164" s="2" t="s">
        <v>1494</v>
      </c>
      <c r="D164" s="2" t="s">
        <v>1495</v>
      </c>
      <c r="E164" s="2" t="s">
        <v>1496</v>
      </c>
    </row>
    <row r="165" spans="1:5" ht="12.75">
      <c r="A165" s="2" t="s">
        <v>1497</v>
      </c>
      <c r="B165" s="2" t="s">
        <v>1498</v>
      </c>
      <c r="C165" s="2" t="s">
        <v>1499</v>
      </c>
      <c r="D165" s="2" t="s">
        <v>1500</v>
      </c>
      <c r="E165" s="2" t="s">
        <v>1501</v>
      </c>
    </row>
    <row r="166" spans="1:5" ht="12.75">
      <c r="A166" s="2" t="s">
        <v>1502</v>
      </c>
      <c r="B166" s="2" t="s">
        <v>1503</v>
      </c>
      <c r="C166" s="2" t="s">
        <v>1504</v>
      </c>
      <c r="D166" s="2" t="s">
        <v>1505</v>
      </c>
      <c r="E166" s="2" t="s">
        <v>1506</v>
      </c>
    </row>
    <row r="167" spans="1:5" ht="12.75">
      <c r="A167" s="2" t="s">
        <v>1507</v>
      </c>
      <c r="B167" s="2" t="s">
        <v>1508</v>
      </c>
      <c r="C167" s="2" t="s">
        <v>1509</v>
      </c>
      <c r="D167" s="2" t="s">
        <v>1510</v>
      </c>
      <c r="E167" s="2" t="s">
        <v>1511</v>
      </c>
    </row>
    <row r="168" spans="1:5" ht="12.75">
      <c r="A168" s="2" t="s">
        <v>1512</v>
      </c>
      <c r="B168" s="2" t="s">
        <v>1513</v>
      </c>
      <c r="C168" s="2" t="s">
        <v>1514</v>
      </c>
      <c r="D168" s="2" t="s">
        <v>1515</v>
      </c>
      <c r="E168" s="2" t="s">
        <v>1516</v>
      </c>
    </row>
    <row r="169" spans="1:5" ht="12.75">
      <c r="A169" s="2" t="s">
        <v>1517</v>
      </c>
      <c r="B169" s="2" t="s">
        <v>1518</v>
      </c>
      <c r="C169" s="2" t="s">
        <v>1519</v>
      </c>
      <c r="D169" s="2" t="s">
        <v>1520</v>
      </c>
      <c r="E169" s="2" t="s">
        <v>1521</v>
      </c>
    </row>
    <row r="170" spans="1:5" ht="12.75">
      <c r="A170" s="2" t="s">
        <v>1522</v>
      </c>
      <c r="B170" s="2" t="s">
        <v>1523</v>
      </c>
      <c r="C170" s="2" t="s">
        <v>1524</v>
      </c>
      <c r="D170" s="2" t="s">
        <v>1525</v>
      </c>
      <c r="E170" s="2" t="s">
        <v>1526</v>
      </c>
    </row>
    <row r="171" spans="1:5" ht="12.75">
      <c r="A171" s="2" t="s">
        <v>1527</v>
      </c>
      <c r="B171" s="2" t="s">
        <v>1528</v>
      </c>
      <c r="C171" s="2" t="s">
        <v>1529</v>
      </c>
      <c r="D171" s="2" t="s">
        <v>1530</v>
      </c>
      <c r="E171" s="2" t="s">
        <v>1531</v>
      </c>
    </row>
    <row r="172" spans="1:5" ht="12.75">
      <c r="A172" s="2" t="s">
        <v>1532</v>
      </c>
      <c r="B172" s="2" t="s">
        <v>1533</v>
      </c>
      <c r="C172" s="2" t="s">
        <v>1534</v>
      </c>
      <c r="D172" s="2" t="s">
        <v>1535</v>
      </c>
      <c r="E172" s="2" t="s">
        <v>1536</v>
      </c>
    </row>
    <row r="173" spans="1:5" ht="12.75">
      <c r="A173" s="2" t="s">
        <v>1537</v>
      </c>
      <c r="B173" s="2" t="s">
        <v>1538</v>
      </c>
      <c r="C173" s="2" t="s">
        <v>1539</v>
      </c>
      <c r="D173" s="2" t="s">
        <v>1540</v>
      </c>
      <c r="E173" s="2" t="s">
        <v>1541</v>
      </c>
    </row>
    <row r="174" spans="1:5" ht="12.75">
      <c r="A174" s="2" t="s">
        <v>1542</v>
      </c>
      <c r="B174" s="2" t="s">
        <v>1543</v>
      </c>
      <c r="C174" s="2" t="s">
        <v>1544</v>
      </c>
      <c r="D174" s="2" t="s">
        <v>1545</v>
      </c>
      <c r="E174" s="2" t="s">
        <v>1546</v>
      </c>
    </row>
    <row r="175" spans="1:5" ht="12.75">
      <c r="A175" s="2" t="s">
        <v>1547</v>
      </c>
      <c r="B175" s="2" t="s">
        <v>1548</v>
      </c>
      <c r="C175" s="2" t="s">
        <v>1549</v>
      </c>
      <c r="D175" s="2" t="s">
        <v>1550</v>
      </c>
      <c r="E175" s="2" t="s">
        <v>1551</v>
      </c>
    </row>
    <row r="176" spans="1:5" ht="12.75">
      <c r="A176" s="2" t="s">
        <v>1552</v>
      </c>
      <c r="B176" s="2" t="s">
        <v>1553</v>
      </c>
      <c r="C176" s="2" t="s">
        <v>1554</v>
      </c>
      <c r="D176" s="2" t="s">
        <v>1555</v>
      </c>
      <c r="E176" s="2" t="s">
        <v>1556</v>
      </c>
    </row>
    <row r="177" spans="1:5" ht="12.75">
      <c r="A177" s="2" t="s">
        <v>1557</v>
      </c>
      <c r="B177" s="2" t="s">
        <v>1558</v>
      </c>
      <c r="C177" s="2" t="s">
        <v>1559</v>
      </c>
      <c r="D177" s="2" t="s">
        <v>1560</v>
      </c>
      <c r="E177" s="2" t="s">
        <v>1561</v>
      </c>
    </row>
    <row r="178" spans="1:5" ht="12.75">
      <c r="A178" s="2" t="s">
        <v>1562</v>
      </c>
      <c r="B178" s="2" t="s">
        <v>1563</v>
      </c>
      <c r="C178" s="2" t="s">
        <v>1564</v>
      </c>
      <c r="D178" s="2" t="s">
        <v>1565</v>
      </c>
      <c r="E178" s="2" t="s">
        <v>1566</v>
      </c>
    </row>
    <row r="179" spans="1:5" ht="12.75">
      <c r="A179" s="2" t="s">
        <v>1567</v>
      </c>
      <c r="B179" s="2" t="s">
        <v>1568</v>
      </c>
      <c r="C179" s="2" t="s">
        <v>1569</v>
      </c>
      <c r="D179" s="2" t="s">
        <v>1570</v>
      </c>
      <c r="E179" s="2" t="s">
        <v>1571</v>
      </c>
    </row>
    <row r="180" spans="1:5" ht="12.75">
      <c r="A180" s="2" t="s">
        <v>1572</v>
      </c>
      <c r="B180" s="2" t="s">
        <v>1573</v>
      </c>
      <c r="C180" s="2" t="s">
        <v>1574</v>
      </c>
      <c r="D180" s="2" t="s">
        <v>1575</v>
      </c>
      <c r="E180" s="2" t="s">
        <v>1576</v>
      </c>
    </row>
    <row r="181" spans="1:5" ht="12.75">
      <c r="A181" s="2" t="s">
        <v>1577</v>
      </c>
      <c r="B181" s="2" t="s">
        <v>1578</v>
      </c>
      <c r="C181" s="2" t="s">
        <v>1579</v>
      </c>
      <c r="D181" s="2" t="s">
        <v>1580</v>
      </c>
      <c r="E181" s="2" t="s">
        <v>1581</v>
      </c>
    </row>
    <row r="182" spans="1:5" ht="12.75">
      <c r="A182" s="2" t="s">
        <v>1582</v>
      </c>
      <c r="B182" s="2" t="s">
        <v>1583</v>
      </c>
      <c r="C182" s="2" t="s">
        <v>1584</v>
      </c>
      <c r="D182" s="2" t="s">
        <v>1585</v>
      </c>
      <c r="E182" s="2" t="s">
        <v>1586</v>
      </c>
    </row>
    <row r="183" spans="1:5" ht="12.75">
      <c r="A183" s="2" t="s">
        <v>1587</v>
      </c>
      <c r="B183" s="2" t="s">
        <v>1588</v>
      </c>
      <c r="C183" s="2" t="s">
        <v>1589</v>
      </c>
      <c r="D183" s="2" t="s">
        <v>1590</v>
      </c>
      <c r="E183" s="2" t="s">
        <v>1591</v>
      </c>
    </row>
    <row r="184" spans="1:5" ht="12.75">
      <c r="A184" s="2" t="s">
        <v>1592</v>
      </c>
      <c r="B184" s="2" t="s">
        <v>1593</v>
      </c>
      <c r="C184" s="2" t="s">
        <v>1594</v>
      </c>
      <c r="D184" s="2" t="s">
        <v>1595</v>
      </c>
      <c r="E184" s="2" t="s">
        <v>1596</v>
      </c>
    </row>
    <row r="185" spans="1:5" ht="12.75">
      <c r="A185" s="2" t="s">
        <v>1597</v>
      </c>
      <c r="B185" s="2" t="s">
        <v>1598</v>
      </c>
      <c r="C185" s="2" t="s">
        <v>1599</v>
      </c>
      <c r="D185" s="2" t="s">
        <v>1600</v>
      </c>
      <c r="E185" s="2" t="s">
        <v>1601</v>
      </c>
    </row>
    <row r="186" spans="1:5" ht="12.75">
      <c r="A186" s="2" t="s">
        <v>1602</v>
      </c>
      <c r="B186" s="2" t="s">
        <v>1603</v>
      </c>
      <c r="C186" s="2" t="s">
        <v>1604</v>
      </c>
      <c r="D186" s="2" t="s">
        <v>1605</v>
      </c>
      <c r="E186" s="2" t="s">
        <v>1606</v>
      </c>
    </row>
    <row r="187" spans="1:5" ht="12.75">
      <c r="A187" s="2" t="s">
        <v>1607</v>
      </c>
      <c r="B187" s="2" t="s">
        <v>1608</v>
      </c>
      <c r="C187" s="2" t="s">
        <v>1609</v>
      </c>
      <c r="D187" s="2" t="s">
        <v>1610</v>
      </c>
      <c r="E187" s="2" t="s">
        <v>1611</v>
      </c>
    </row>
    <row r="188" spans="1:5" ht="12.75">
      <c r="A188" s="2" t="s">
        <v>1612</v>
      </c>
      <c r="B188" s="2" t="s">
        <v>1613</v>
      </c>
      <c r="C188" s="2" t="s">
        <v>1614</v>
      </c>
      <c r="D188" s="2" t="s">
        <v>1615</v>
      </c>
      <c r="E188" s="2" t="s">
        <v>1616</v>
      </c>
    </row>
    <row r="189" spans="1:5" ht="12.75">
      <c r="A189" s="2" t="s">
        <v>1617</v>
      </c>
      <c r="B189" s="2" t="s">
        <v>1155</v>
      </c>
      <c r="C189" s="2" t="s">
        <v>1156</v>
      </c>
      <c r="D189" s="2" t="s">
        <v>1157</v>
      </c>
      <c r="E189" s="2" t="s">
        <v>1158</v>
      </c>
    </row>
    <row r="190" spans="1:5" ht="12.75">
      <c r="A190" s="2" t="s">
        <v>1618</v>
      </c>
      <c r="B190" s="2" t="s">
        <v>1155</v>
      </c>
      <c r="C190" s="2" t="s">
        <v>1160</v>
      </c>
      <c r="D190" s="2" t="s">
        <v>1161</v>
      </c>
      <c r="E190" s="2" t="s">
        <v>1162</v>
      </c>
    </row>
    <row r="191" spans="1:5" ht="12.75">
      <c r="A191" s="2" t="s">
        <v>1619</v>
      </c>
      <c r="B191" s="2" t="s">
        <v>1155</v>
      </c>
      <c r="C191" s="2" t="s">
        <v>1164</v>
      </c>
      <c r="D191" s="2" t="s">
        <v>1165</v>
      </c>
      <c r="E191" s="2" t="s">
        <v>1166</v>
      </c>
    </row>
    <row r="192" spans="1:5" ht="12.75">
      <c r="A192" s="2" t="s">
        <v>1620</v>
      </c>
      <c r="B192" s="2" t="s">
        <v>1155</v>
      </c>
      <c r="C192" s="2" t="s">
        <v>1168</v>
      </c>
      <c r="D192" s="2" t="s">
        <v>1169</v>
      </c>
      <c r="E192" s="2" t="s">
        <v>1170</v>
      </c>
    </row>
    <row r="193" spans="1:5" ht="12.75">
      <c r="A193" s="2" t="s">
        <v>1621</v>
      </c>
      <c r="B193" s="2" t="s">
        <v>1155</v>
      </c>
      <c r="C193" s="2" t="s">
        <v>1172</v>
      </c>
      <c r="D193" s="2" t="s">
        <v>1155</v>
      </c>
      <c r="E193" s="2" t="s">
        <v>1155</v>
      </c>
    </row>
    <row r="194" spans="1:5" ht="12.75">
      <c r="A194" s="2" t="s">
        <v>1622</v>
      </c>
      <c r="B194" s="2" t="s">
        <v>1155</v>
      </c>
      <c r="C194" s="2" t="s">
        <v>1172</v>
      </c>
      <c r="D194" s="2" t="s">
        <v>1155</v>
      </c>
      <c r="E194" s="2" t="s">
        <v>1155</v>
      </c>
    </row>
    <row r="195" spans="1:5" ht="12.75">
      <c r="A195" s="2" t="s">
        <v>1623</v>
      </c>
      <c r="B195" s="2" t="s">
        <v>1155</v>
      </c>
      <c r="C195" s="2" t="s">
        <v>1175</v>
      </c>
      <c r="D195" s="2" t="s">
        <v>1155</v>
      </c>
      <c r="E195" s="2" t="s">
        <v>1155</v>
      </c>
    </row>
    <row r="196" spans="1:5" ht="12.75">
      <c r="A196" s="2" t="s">
        <v>1624</v>
      </c>
      <c r="B196" s="2" t="s">
        <v>1155</v>
      </c>
      <c r="C196" s="2" t="s">
        <v>1175</v>
      </c>
      <c r="D196" s="2" t="s">
        <v>1155</v>
      </c>
      <c r="E196" s="2" t="s">
        <v>1155</v>
      </c>
    </row>
    <row r="199" spans="1:8" s="1" customFormat="1" ht="12.75">
      <c r="A199" s="3"/>
      <c r="B199" s="3" t="s">
        <v>710</v>
      </c>
      <c r="C199" s="3" t="s">
        <v>711</v>
      </c>
      <c r="D199" s="3" t="s">
        <v>712</v>
      </c>
      <c r="E199" s="3" t="s">
        <v>713</v>
      </c>
      <c r="F199" s="3"/>
      <c r="G199" s="3"/>
      <c r="H199" s="3"/>
    </row>
    <row r="200" spans="1:5" ht="12.75">
      <c r="A200" s="2" t="s">
        <v>1625</v>
      </c>
      <c r="B200" s="2" t="s">
        <v>1626</v>
      </c>
      <c r="C200" s="2" t="s">
        <v>1627</v>
      </c>
      <c r="D200" s="2" t="s">
        <v>1628</v>
      </c>
      <c r="E200" s="2" t="s">
        <v>1629</v>
      </c>
    </row>
    <row r="201" spans="1:5" ht="12.75">
      <c r="A201" s="2" t="s">
        <v>1630</v>
      </c>
      <c r="B201" s="2" t="s">
        <v>1631</v>
      </c>
      <c r="C201" s="2" t="s">
        <v>1632</v>
      </c>
      <c r="D201" s="2" t="s">
        <v>1633</v>
      </c>
      <c r="E201" s="2" t="s">
        <v>1634</v>
      </c>
    </row>
    <row r="202" spans="1:5" ht="12.75">
      <c r="A202" s="2" t="s">
        <v>1635</v>
      </c>
      <c r="B202" s="2" t="s">
        <v>1636</v>
      </c>
      <c r="C202" s="2" t="s">
        <v>1637</v>
      </c>
      <c r="D202" s="2" t="s">
        <v>1638</v>
      </c>
      <c r="E202" s="2" t="s">
        <v>1639</v>
      </c>
    </row>
    <row r="203" spans="1:5" ht="12.75">
      <c r="A203" s="2" t="s">
        <v>1640</v>
      </c>
      <c r="B203" s="2" t="s">
        <v>1641</v>
      </c>
      <c r="C203" s="2" t="s">
        <v>1642</v>
      </c>
      <c r="D203" s="2" t="s">
        <v>1643</v>
      </c>
      <c r="E203" s="2" t="s">
        <v>1644</v>
      </c>
    </row>
    <row r="204" spans="1:5" ht="12.75">
      <c r="A204" s="2" t="s">
        <v>1645</v>
      </c>
      <c r="B204" s="2" t="s">
        <v>1646</v>
      </c>
      <c r="C204" s="2" t="s">
        <v>1647</v>
      </c>
      <c r="D204" s="2" t="s">
        <v>1648</v>
      </c>
      <c r="E204" s="2" t="s">
        <v>1649</v>
      </c>
    </row>
    <row r="205" spans="1:5" ht="12.75">
      <c r="A205" s="2" t="s">
        <v>1650</v>
      </c>
      <c r="B205" s="2" t="s">
        <v>1651</v>
      </c>
      <c r="C205" s="2" t="s">
        <v>1652</v>
      </c>
      <c r="D205" s="2" t="s">
        <v>1653</v>
      </c>
      <c r="E205" s="2" t="s">
        <v>1654</v>
      </c>
    </row>
    <row r="206" spans="1:5" ht="12.75">
      <c r="A206" s="2" t="s">
        <v>1655</v>
      </c>
      <c r="B206" s="2" t="s">
        <v>1656</v>
      </c>
      <c r="C206" s="2" t="s">
        <v>1657</v>
      </c>
      <c r="D206" s="2" t="s">
        <v>1658</v>
      </c>
      <c r="E206" s="2" t="s">
        <v>1659</v>
      </c>
    </row>
    <row r="207" spans="1:5" ht="12.75">
      <c r="A207" s="2" t="s">
        <v>1660</v>
      </c>
      <c r="B207" s="2" t="s">
        <v>1661</v>
      </c>
      <c r="C207" s="2" t="s">
        <v>1662</v>
      </c>
      <c r="D207" s="2" t="s">
        <v>1663</v>
      </c>
      <c r="E207" s="2" t="s">
        <v>1664</v>
      </c>
    </row>
    <row r="208" spans="1:5" ht="12.75">
      <c r="A208" s="2" t="s">
        <v>1665</v>
      </c>
      <c r="B208" s="2" t="s">
        <v>1666</v>
      </c>
      <c r="C208" s="2" t="s">
        <v>1667</v>
      </c>
      <c r="D208" s="2" t="s">
        <v>1668</v>
      </c>
      <c r="E208" s="2" t="s">
        <v>1669</v>
      </c>
    </row>
    <row r="209" spans="1:5" ht="12.75">
      <c r="A209" s="2" t="s">
        <v>1670</v>
      </c>
      <c r="B209" s="2" t="s">
        <v>1671</v>
      </c>
      <c r="C209" s="2" t="s">
        <v>1672</v>
      </c>
      <c r="D209" s="2" t="s">
        <v>1673</v>
      </c>
      <c r="E209" s="2" t="s">
        <v>1674</v>
      </c>
    </row>
    <row r="210" spans="1:5" ht="12.75">
      <c r="A210" s="2" t="s">
        <v>1675</v>
      </c>
      <c r="B210" s="2" t="s">
        <v>1676</v>
      </c>
      <c r="C210" s="2" t="s">
        <v>1677</v>
      </c>
      <c r="D210" s="2" t="s">
        <v>1678</v>
      </c>
      <c r="E210" s="2" t="s">
        <v>1679</v>
      </c>
    </row>
    <row r="211" spans="1:5" ht="12.75">
      <c r="A211" s="2" t="s">
        <v>1680</v>
      </c>
      <c r="B211" s="2" t="s">
        <v>1681</v>
      </c>
      <c r="C211" s="2" t="s">
        <v>1682</v>
      </c>
      <c r="D211" s="2" t="s">
        <v>1683</v>
      </c>
      <c r="E211" s="2" t="s">
        <v>1684</v>
      </c>
    </row>
    <row r="212" spans="1:5" ht="12.75">
      <c r="A212" s="2" t="s">
        <v>1685</v>
      </c>
      <c r="B212" s="2" t="s">
        <v>1686</v>
      </c>
      <c r="C212" s="2" t="s">
        <v>1687</v>
      </c>
      <c r="D212" s="2" t="s">
        <v>1688</v>
      </c>
      <c r="E212" s="2" t="s">
        <v>1689</v>
      </c>
    </row>
    <row r="213" spans="1:5" ht="12.75">
      <c r="A213" s="2" t="s">
        <v>1690</v>
      </c>
      <c r="B213" s="2" t="s">
        <v>1691</v>
      </c>
      <c r="C213" s="2" t="s">
        <v>1692</v>
      </c>
      <c r="D213" s="2" t="s">
        <v>1693</v>
      </c>
      <c r="E213" s="2" t="s">
        <v>1694</v>
      </c>
    </row>
    <row r="214" spans="1:5" ht="12.75">
      <c r="A214" s="2" t="s">
        <v>1695</v>
      </c>
      <c r="B214" s="2" t="s">
        <v>1696</v>
      </c>
      <c r="C214" s="2" t="s">
        <v>1697</v>
      </c>
      <c r="D214" s="2" t="s">
        <v>1698</v>
      </c>
      <c r="E214" s="2" t="s">
        <v>1699</v>
      </c>
    </row>
    <row r="215" spans="1:5" ht="12.75">
      <c r="A215" s="2" t="s">
        <v>1700</v>
      </c>
      <c r="B215" s="2" t="s">
        <v>1701</v>
      </c>
      <c r="C215" s="2" t="s">
        <v>1702</v>
      </c>
      <c r="D215" s="2" t="s">
        <v>1703</v>
      </c>
      <c r="E215" s="2" t="s">
        <v>1704</v>
      </c>
    </row>
    <row r="216" spans="1:5" ht="12.75">
      <c r="A216" s="2" t="s">
        <v>1705</v>
      </c>
      <c r="B216" s="2" t="s">
        <v>1706</v>
      </c>
      <c r="C216" s="2" t="s">
        <v>1707</v>
      </c>
      <c r="D216" s="2" t="s">
        <v>1708</v>
      </c>
      <c r="E216" s="2" t="s">
        <v>1709</v>
      </c>
    </row>
    <row r="217" spans="1:5" ht="12.75">
      <c r="A217" s="2" t="s">
        <v>1710</v>
      </c>
      <c r="B217" s="2" t="s">
        <v>1711</v>
      </c>
      <c r="C217" s="2" t="s">
        <v>1712</v>
      </c>
      <c r="D217" s="2" t="s">
        <v>1713</v>
      </c>
      <c r="E217" s="2" t="s">
        <v>1714</v>
      </c>
    </row>
    <row r="218" spans="1:5" ht="12.75">
      <c r="A218" s="2" t="s">
        <v>1715</v>
      </c>
      <c r="B218" s="2" t="s">
        <v>1716</v>
      </c>
      <c r="C218" s="2" t="s">
        <v>1717</v>
      </c>
      <c r="D218" s="2" t="s">
        <v>1718</v>
      </c>
      <c r="E218" s="2" t="s">
        <v>1719</v>
      </c>
    </row>
    <row r="219" spans="1:5" ht="12.75">
      <c r="A219" s="2" t="s">
        <v>1720</v>
      </c>
      <c r="B219" s="2" t="s">
        <v>1721</v>
      </c>
      <c r="C219" s="2" t="s">
        <v>1722</v>
      </c>
      <c r="D219" s="2" t="s">
        <v>1723</v>
      </c>
      <c r="E219" s="2" t="s">
        <v>1724</v>
      </c>
    </row>
    <row r="220" spans="1:5" ht="12.75">
      <c r="A220" s="2" t="s">
        <v>1725</v>
      </c>
      <c r="B220" s="2" t="s">
        <v>1726</v>
      </c>
      <c r="C220" s="2" t="s">
        <v>1727</v>
      </c>
      <c r="D220" s="2" t="s">
        <v>1728</v>
      </c>
      <c r="E220" s="2" t="s">
        <v>1729</v>
      </c>
    </row>
    <row r="221" spans="1:5" ht="12.75">
      <c r="A221" s="2" t="s">
        <v>1730</v>
      </c>
      <c r="B221" s="2" t="s">
        <v>1731</v>
      </c>
      <c r="C221" s="2" t="s">
        <v>1732</v>
      </c>
      <c r="D221" s="2" t="s">
        <v>1733</v>
      </c>
      <c r="E221" s="2" t="s">
        <v>1734</v>
      </c>
    </row>
    <row r="222" spans="1:5" ht="12.75">
      <c r="A222" s="2" t="s">
        <v>1735</v>
      </c>
      <c r="B222" s="2" t="s">
        <v>1736</v>
      </c>
      <c r="C222" s="2" t="s">
        <v>1737</v>
      </c>
      <c r="D222" s="2" t="s">
        <v>1738</v>
      </c>
      <c r="E222" s="2" t="s">
        <v>1739</v>
      </c>
    </row>
    <row r="223" spans="1:5" ht="12.75">
      <c r="A223" s="2" t="s">
        <v>1740</v>
      </c>
      <c r="B223" s="2" t="s">
        <v>1741</v>
      </c>
      <c r="C223" s="2" t="s">
        <v>1742</v>
      </c>
      <c r="D223" s="2" t="s">
        <v>1743</v>
      </c>
      <c r="E223" s="2" t="s">
        <v>1744</v>
      </c>
    </row>
    <row r="224" spans="1:5" ht="12.75">
      <c r="A224" s="2" t="s">
        <v>1745</v>
      </c>
      <c r="B224" s="2" t="s">
        <v>1746</v>
      </c>
      <c r="C224" s="2" t="s">
        <v>1747</v>
      </c>
      <c r="D224" s="2" t="s">
        <v>1748</v>
      </c>
      <c r="E224" s="2" t="s">
        <v>1749</v>
      </c>
    </row>
    <row r="225" spans="1:5" ht="12.75">
      <c r="A225" s="2" t="s">
        <v>1750</v>
      </c>
      <c r="B225" s="2" t="s">
        <v>1751</v>
      </c>
      <c r="C225" s="2" t="s">
        <v>1752</v>
      </c>
      <c r="D225" s="2" t="s">
        <v>1753</v>
      </c>
      <c r="E225" s="2" t="s">
        <v>1754</v>
      </c>
    </row>
    <row r="226" spans="1:5" ht="12.75">
      <c r="A226" s="2" t="s">
        <v>1755</v>
      </c>
      <c r="B226" s="2" t="s">
        <v>1756</v>
      </c>
      <c r="C226" s="2" t="s">
        <v>1757</v>
      </c>
      <c r="D226" s="2" t="s">
        <v>1758</v>
      </c>
      <c r="E226" s="2" t="s">
        <v>1759</v>
      </c>
    </row>
    <row r="227" spans="1:5" ht="12.75">
      <c r="A227" s="2" t="s">
        <v>1760</v>
      </c>
      <c r="B227" s="2" t="s">
        <v>1761</v>
      </c>
      <c r="C227" s="2" t="s">
        <v>1762</v>
      </c>
      <c r="D227" s="2" t="s">
        <v>1763</v>
      </c>
      <c r="E227" s="2" t="s">
        <v>1764</v>
      </c>
    </row>
    <row r="228" spans="1:5" ht="12.75">
      <c r="A228" s="2" t="s">
        <v>1765</v>
      </c>
      <c r="B228" s="2" t="s">
        <v>1766</v>
      </c>
      <c r="C228" s="2" t="s">
        <v>1767</v>
      </c>
      <c r="D228" s="2" t="s">
        <v>1768</v>
      </c>
      <c r="E228" s="2" t="s">
        <v>1769</v>
      </c>
    </row>
    <row r="229" spans="1:5" ht="12.75">
      <c r="A229" s="2" t="s">
        <v>1770</v>
      </c>
      <c r="B229" s="2" t="s">
        <v>1771</v>
      </c>
      <c r="C229" s="2" t="s">
        <v>1772</v>
      </c>
      <c r="D229" s="2" t="s">
        <v>1773</v>
      </c>
      <c r="E229" s="2" t="s">
        <v>1774</v>
      </c>
    </row>
    <row r="230" spans="1:5" ht="12.75">
      <c r="A230" s="2" t="s">
        <v>1775</v>
      </c>
      <c r="B230" s="2" t="s">
        <v>1776</v>
      </c>
      <c r="C230" s="2" t="s">
        <v>1777</v>
      </c>
      <c r="D230" s="2" t="s">
        <v>1778</v>
      </c>
      <c r="E230" s="2" t="s">
        <v>1779</v>
      </c>
    </row>
    <row r="231" spans="1:5" ht="12.75">
      <c r="A231" s="2" t="s">
        <v>1780</v>
      </c>
      <c r="B231" s="2" t="s">
        <v>1781</v>
      </c>
      <c r="C231" s="2" t="s">
        <v>1782</v>
      </c>
      <c r="D231" s="2" t="s">
        <v>1783</v>
      </c>
      <c r="E231" s="2" t="s">
        <v>1784</v>
      </c>
    </row>
    <row r="232" spans="1:5" ht="12.75">
      <c r="A232" s="2" t="s">
        <v>1785</v>
      </c>
      <c r="B232" s="2" t="s">
        <v>1786</v>
      </c>
      <c r="C232" s="2" t="s">
        <v>1787</v>
      </c>
      <c r="D232" s="2" t="s">
        <v>1788</v>
      </c>
      <c r="E232" s="2" t="s">
        <v>1789</v>
      </c>
    </row>
    <row r="233" spans="1:5" ht="12.75">
      <c r="A233" s="2" t="s">
        <v>1790</v>
      </c>
      <c r="B233" s="2" t="s">
        <v>1791</v>
      </c>
      <c r="C233" s="2" t="s">
        <v>1792</v>
      </c>
      <c r="D233" s="2" t="s">
        <v>1793</v>
      </c>
      <c r="E233" s="2" t="s">
        <v>1794</v>
      </c>
    </row>
    <row r="234" spans="1:5" ht="12.75">
      <c r="A234" s="2" t="s">
        <v>1795</v>
      </c>
      <c r="B234" s="2" t="s">
        <v>1796</v>
      </c>
      <c r="C234" s="2" t="s">
        <v>1797</v>
      </c>
      <c r="D234" s="2" t="s">
        <v>1798</v>
      </c>
      <c r="E234" s="2" t="s">
        <v>1799</v>
      </c>
    </row>
    <row r="235" spans="1:5" ht="12.75">
      <c r="A235" s="2" t="s">
        <v>1800</v>
      </c>
      <c r="B235" s="2" t="s">
        <v>1801</v>
      </c>
      <c r="C235" s="2" t="s">
        <v>1802</v>
      </c>
      <c r="D235" s="2" t="s">
        <v>1803</v>
      </c>
      <c r="E235" s="2" t="s">
        <v>1804</v>
      </c>
    </row>
    <row r="236" spans="1:5" ht="12.75">
      <c r="A236" s="2" t="s">
        <v>1805</v>
      </c>
      <c r="B236" s="2" t="s">
        <v>1806</v>
      </c>
      <c r="C236" s="2" t="s">
        <v>1807</v>
      </c>
      <c r="D236" s="2" t="s">
        <v>1808</v>
      </c>
      <c r="E236" s="2" t="s">
        <v>1809</v>
      </c>
    </row>
    <row r="237" spans="1:5" ht="12.75">
      <c r="A237" s="2" t="s">
        <v>1810</v>
      </c>
      <c r="B237" s="2" t="s">
        <v>1811</v>
      </c>
      <c r="C237" s="2" t="s">
        <v>1812</v>
      </c>
      <c r="D237" s="2" t="s">
        <v>1813</v>
      </c>
      <c r="E237" s="2" t="s">
        <v>1814</v>
      </c>
    </row>
    <row r="238" spans="1:5" ht="12.75">
      <c r="A238" s="2" t="s">
        <v>1815</v>
      </c>
      <c r="B238" s="2" t="s">
        <v>1816</v>
      </c>
      <c r="C238" s="2" t="s">
        <v>1817</v>
      </c>
      <c r="D238" s="2" t="s">
        <v>1818</v>
      </c>
      <c r="E238" s="2" t="s">
        <v>1819</v>
      </c>
    </row>
    <row r="239" spans="1:5" ht="12.75">
      <c r="A239" s="2" t="s">
        <v>1820</v>
      </c>
      <c r="B239" s="2" t="s">
        <v>1821</v>
      </c>
      <c r="C239" s="2" t="s">
        <v>1822</v>
      </c>
      <c r="D239" s="2" t="s">
        <v>1823</v>
      </c>
      <c r="E239" s="2" t="s">
        <v>1824</v>
      </c>
    </row>
    <row r="240" spans="1:5" ht="12.75">
      <c r="A240" s="2" t="s">
        <v>1825</v>
      </c>
      <c r="B240" s="2" t="s">
        <v>1826</v>
      </c>
      <c r="C240" s="2" t="s">
        <v>1827</v>
      </c>
      <c r="D240" s="2" t="s">
        <v>1828</v>
      </c>
      <c r="E240" s="2" t="s">
        <v>1829</v>
      </c>
    </row>
    <row r="241" spans="1:5" ht="12.75">
      <c r="A241" s="2" t="s">
        <v>1830</v>
      </c>
      <c r="B241" s="2" t="s">
        <v>1831</v>
      </c>
      <c r="C241" s="2" t="s">
        <v>1832</v>
      </c>
      <c r="D241" s="2" t="s">
        <v>1833</v>
      </c>
      <c r="E241" s="2" t="s">
        <v>1834</v>
      </c>
    </row>
    <row r="242" spans="1:5" ht="12.75">
      <c r="A242" s="2" t="s">
        <v>1835</v>
      </c>
      <c r="B242" s="2" t="s">
        <v>1836</v>
      </c>
      <c r="C242" s="2" t="s">
        <v>1837</v>
      </c>
      <c r="D242" s="2" t="s">
        <v>1838</v>
      </c>
      <c r="E242" s="2" t="s">
        <v>1839</v>
      </c>
    </row>
    <row r="243" spans="1:5" ht="12.75">
      <c r="A243" s="2" t="s">
        <v>1840</v>
      </c>
      <c r="B243" s="2" t="s">
        <v>1841</v>
      </c>
      <c r="C243" s="2" t="s">
        <v>1842</v>
      </c>
      <c r="D243" s="2" t="s">
        <v>1843</v>
      </c>
      <c r="E243" s="2" t="s">
        <v>1844</v>
      </c>
    </row>
    <row r="244" spans="1:5" ht="12.75">
      <c r="A244" s="2" t="s">
        <v>1845</v>
      </c>
      <c r="B244" s="2" t="s">
        <v>1846</v>
      </c>
      <c r="C244" s="2" t="s">
        <v>1847</v>
      </c>
      <c r="D244" s="2" t="s">
        <v>1848</v>
      </c>
      <c r="E244" s="2" t="s">
        <v>1849</v>
      </c>
    </row>
    <row r="245" spans="1:5" ht="12.75">
      <c r="A245" s="2" t="s">
        <v>1850</v>
      </c>
      <c r="B245" s="2" t="s">
        <v>1851</v>
      </c>
      <c r="C245" s="2" t="s">
        <v>1852</v>
      </c>
      <c r="D245" s="2" t="s">
        <v>1853</v>
      </c>
      <c r="E245" s="2" t="s">
        <v>1854</v>
      </c>
    </row>
    <row r="246" spans="1:5" ht="12.75">
      <c r="A246" s="2" t="s">
        <v>1855</v>
      </c>
      <c r="B246" s="2" t="s">
        <v>1856</v>
      </c>
      <c r="C246" s="2" t="s">
        <v>1857</v>
      </c>
      <c r="D246" s="2" t="s">
        <v>1858</v>
      </c>
      <c r="E246" s="2" t="s">
        <v>1859</v>
      </c>
    </row>
    <row r="247" spans="1:5" ht="12.75">
      <c r="A247" s="2" t="s">
        <v>1860</v>
      </c>
      <c r="B247" s="2" t="s">
        <v>1861</v>
      </c>
      <c r="C247" s="2" t="s">
        <v>1862</v>
      </c>
      <c r="D247" s="2" t="s">
        <v>1863</v>
      </c>
      <c r="E247" s="2" t="s">
        <v>1864</v>
      </c>
    </row>
    <row r="248" spans="1:5" ht="12.75">
      <c r="A248" s="2" t="s">
        <v>1865</v>
      </c>
      <c r="B248" s="2" t="s">
        <v>1866</v>
      </c>
      <c r="C248" s="2" t="s">
        <v>1867</v>
      </c>
      <c r="D248" s="2" t="s">
        <v>1868</v>
      </c>
      <c r="E248" s="2" t="s">
        <v>1869</v>
      </c>
    </row>
    <row r="249" spans="1:5" ht="12.75">
      <c r="A249" s="2" t="s">
        <v>1870</v>
      </c>
      <c r="B249" s="2" t="s">
        <v>1871</v>
      </c>
      <c r="C249" s="2" t="s">
        <v>1872</v>
      </c>
      <c r="D249" s="2" t="s">
        <v>1873</v>
      </c>
      <c r="E249" s="2" t="s">
        <v>1874</v>
      </c>
    </row>
    <row r="250" spans="1:5" ht="12.75">
      <c r="A250" s="2" t="s">
        <v>1875</v>
      </c>
      <c r="B250" s="2" t="s">
        <v>1876</v>
      </c>
      <c r="C250" s="2" t="s">
        <v>1877</v>
      </c>
      <c r="D250" s="2" t="s">
        <v>1878</v>
      </c>
      <c r="E250" s="2" t="s">
        <v>1879</v>
      </c>
    </row>
    <row r="251" spans="1:5" ht="12.75">
      <c r="A251" s="2" t="s">
        <v>1880</v>
      </c>
      <c r="B251" s="2" t="s">
        <v>1881</v>
      </c>
      <c r="C251" s="2" t="s">
        <v>1882</v>
      </c>
      <c r="D251" s="2" t="s">
        <v>1883</v>
      </c>
      <c r="E251" s="2" t="s">
        <v>1884</v>
      </c>
    </row>
    <row r="252" spans="1:5" ht="12.75">
      <c r="A252" s="2" t="s">
        <v>1885</v>
      </c>
      <c r="B252" s="2" t="s">
        <v>1886</v>
      </c>
      <c r="C252" s="2" t="s">
        <v>1887</v>
      </c>
      <c r="D252" s="2" t="s">
        <v>1888</v>
      </c>
      <c r="E252" s="2" t="s">
        <v>1889</v>
      </c>
    </row>
    <row r="253" spans="1:5" ht="12.75">
      <c r="A253" s="2" t="s">
        <v>1890</v>
      </c>
      <c r="B253" s="2" t="s">
        <v>1891</v>
      </c>
      <c r="C253" s="2" t="s">
        <v>1892</v>
      </c>
      <c r="D253" s="2" t="s">
        <v>1893</v>
      </c>
      <c r="E253" s="2" t="s">
        <v>1894</v>
      </c>
    </row>
    <row r="254" spans="1:5" ht="12.75">
      <c r="A254" s="2" t="s">
        <v>1895</v>
      </c>
      <c r="B254" s="2" t="s">
        <v>1896</v>
      </c>
      <c r="C254" s="2" t="s">
        <v>1897</v>
      </c>
      <c r="D254" s="2" t="s">
        <v>1898</v>
      </c>
      <c r="E254" s="2" t="s">
        <v>1899</v>
      </c>
    </row>
    <row r="255" spans="1:5" ht="12.75">
      <c r="A255" s="2" t="s">
        <v>1900</v>
      </c>
      <c r="B255" s="2" t="s">
        <v>1901</v>
      </c>
      <c r="C255" s="2" t="s">
        <v>1902</v>
      </c>
      <c r="D255" s="2" t="s">
        <v>1903</v>
      </c>
      <c r="E255" s="2" t="s">
        <v>1904</v>
      </c>
    </row>
    <row r="256" spans="1:5" ht="12.75">
      <c r="A256" s="2" t="s">
        <v>1905</v>
      </c>
      <c r="B256" s="2" t="s">
        <v>1906</v>
      </c>
      <c r="C256" s="2" t="s">
        <v>1907</v>
      </c>
      <c r="D256" s="2" t="s">
        <v>1908</v>
      </c>
      <c r="E256" s="2" t="s">
        <v>1909</v>
      </c>
    </row>
    <row r="257" spans="1:5" ht="12.75">
      <c r="A257" s="2" t="s">
        <v>1910</v>
      </c>
      <c r="B257" s="2" t="s">
        <v>1911</v>
      </c>
      <c r="C257" s="2" t="s">
        <v>1912</v>
      </c>
      <c r="D257" s="2" t="s">
        <v>1913</v>
      </c>
      <c r="E257" s="2" t="s">
        <v>1914</v>
      </c>
    </row>
    <row r="258" spans="1:5" ht="12.75">
      <c r="A258" s="2" t="s">
        <v>1915</v>
      </c>
      <c r="B258" s="2" t="s">
        <v>1916</v>
      </c>
      <c r="C258" s="2" t="s">
        <v>1917</v>
      </c>
      <c r="D258" s="2" t="s">
        <v>1918</v>
      </c>
      <c r="E258" s="2" t="s">
        <v>1919</v>
      </c>
    </row>
    <row r="259" spans="1:5" ht="12.75">
      <c r="A259" s="2" t="s">
        <v>1920</v>
      </c>
      <c r="B259" s="2" t="s">
        <v>1921</v>
      </c>
      <c r="C259" s="2" t="s">
        <v>1922</v>
      </c>
      <c r="D259" s="2" t="s">
        <v>1923</v>
      </c>
      <c r="E259" s="2" t="s">
        <v>1924</v>
      </c>
    </row>
    <row r="260" spans="1:5" ht="12.75">
      <c r="A260" s="2" t="s">
        <v>1925</v>
      </c>
      <c r="B260" s="2" t="s">
        <v>1926</v>
      </c>
      <c r="C260" s="2" t="s">
        <v>1927</v>
      </c>
      <c r="D260" s="2" t="s">
        <v>1928</v>
      </c>
      <c r="E260" s="2" t="s">
        <v>1929</v>
      </c>
    </row>
    <row r="261" spans="1:5" ht="12.75">
      <c r="A261" s="2" t="s">
        <v>1930</v>
      </c>
      <c r="B261" s="2" t="s">
        <v>1931</v>
      </c>
      <c r="C261" s="2" t="s">
        <v>1932</v>
      </c>
      <c r="D261" s="2" t="s">
        <v>1933</v>
      </c>
      <c r="E261" s="2" t="s">
        <v>1934</v>
      </c>
    </row>
    <row r="262" spans="1:5" ht="12.75">
      <c r="A262" s="2" t="s">
        <v>1935</v>
      </c>
      <c r="B262" s="2" t="s">
        <v>1936</v>
      </c>
      <c r="C262" s="2" t="s">
        <v>1937</v>
      </c>
      <c r="D262" s="2" t="s">
        <v>1938</v>
      </c>
      <c r="E262" s="2" t="s">
        <v>1939</v>
      </c>
    </row>
    <row r="263" spans="1:5" ht="12.75">
      <c r="A263" s="2" t="s">
        <v>1940</v>
      </c>
      <c r="B263" s="2" t="s">
        <v>1941</v>
      </c>
      <c r="C263" s="2" t="s">
        <v>1942</v>
      </c>
      <c r="D263" s="2" t="s">
        <v>1943</v>
      </c>
      <c r="E263" s="2" t="s">
        <v>1944</v>
      </c>
    </row>
    <row r="264" spans="1:5" ht="12.75">
      <c r="A264" s="2" t="s">
        <v>1945</v>
      </c>
      <c r="B264" s="2" t="s">
        <v>1946</v>
      </c>
      <c r="C264" s="2" t="s">
        <v>1947</v>
      </c>
      <c r="D264" s="2" t="s">
        <v>1948</v>
      </c>
      <c r="E264" s="2" t="s">
        <v>1949</v>
      </c>
    </row>
    <row r="265" spans="1:5" ht="12.75">
      <c r="A265" s="2" t="s">
        <v>1950</v>
      </c>
      <c r="B265" s="2" t="s">
        <v>1951</v>
      </c>
      <c r="C265" s="2" t="s">
        <v>1952</v>
      </c>
      <c r="D265" s="2" t="s">
        <v>1953</v>
      </c>
      <c r="E265" s="2" t="s">
        <v>1954</v>
      </c>
    </row>
    <row r="266" spans="1:5" ht="12.75">
      <c r="A266" s="2" t="s">
        <v>1955</v>
      </c>
      <c r="B266" s="2" t="s">
        <v>1956</v>
      </c>
      <c r="C266" s="2" t="s">
        <v>1957</v>
      </c>
      <c r="D266" s="2" t="s">
        <v>1958</v>
      </c>
      <c r="E266" s="2" t="s">
        <v>1959</v>
      </c>
    </row>
    <row r="267" spans="1:5" ht="12.75">
      <c r="A267" s="2" t="s">
        <v>1960</v>
      </c>
      <c r="B267" s="2" t="s">
        <v>1961</v>
      </c>
      <c r="C267" s="2" t="s">
        <v>1962</v>
      </c>
      <c r="D267" s="2" t="s">
        <v>1963</v>
      </c>
      <c r="E267" s="2" t="s">
        <v>1964</v>
      </c>
    </row>
    <row r="268" spans="1:5" ht="12.75">
      <c r="A268" s="2" t="s">
        <v>1965</v>
      </c>
      <c r="B268" s="2" t="s">
        <v>1966</v>
      </c>
      <c r="C268" s="2" t="s">
        <v>1967</v>
      </c>
      <c r="D268" s="2" t="s">
        <v>1968</v>
      </c>
      <c r="E268" s="2" t="s">
        <v>1969</v>
      </c>
    </row>
    <row r="269" spans="1:5" ht="12.75">
      <c r="A269" s="2" t="s">
        <v>1970</v>
      </c>
      <c r="B269" s="2" t="s">
        <v>1971</v>
      </c>
      <c r="C269" s="2" t="s">
        <v>1972</v>
      </c>
      <c r="D269" s="2" t="s">
        <v>1973</v>
      </c>
      <c r="E269" s="2" t="s">
        <v>1974</v>
      </c>
    </row>
    <row r="270" spans="1:5" ht="12.75">
      <c r="A270" s="2" t="s">
        <v>1975</v>
      </c>
      <c r="B270" s="2" t="s">
        <v>1976</v>
      </c>
      <c r="C270" s="2" t="s">
        <v>1977</v>
      </c>
      <c r="D270" s="2" t="s">
        <v>1978</v>
      </c>
      <c r="E270" s="2" t="s">
        <v>1979</v>
      </c>
    </row>
    <row r="271" spans="1:5" ht="12.75">
      <c r="A271" s="2" t="s">
        <v>1980</v>
      </c>
      <c r="B271" s="2" t="s">
        <v>1981</v>
      </c>
      <c r="C271" s="2" t="s">
        <v>1982</v>
      </c>
      <c r="D271" s="2" t="s">
        <v>1983</v>
      </c>
      <c r="E271" s="2" t="s">
        <v>1984</v>
      </c>
    </row>
    <row r="272" spans="1:5" ht="12.75">
      <c r="A272" s="2" t="s">
        <v>1985</v>
      </c>
      <c r="B272" s="2" t="s">
        <v>1986</v>
      </c>
      <c r="C272" s="2" t="s">
        <v>1987</v>
      </c>
      <c r="D272" s="2" t="s">
        <v>1988</v>
      </c>
      <c r="E272" s="2" t="s">
        <v>1989</v>
      </c>
    </row>
    <row r="273" spans="1:5" ht="12.75">
      <c r="A273" s="2" t="s">
        <v>1990</v>
      </c>
      <c r="B273" s="2" t="s">
        <v>1991</v>
      </c>
      <c r="C273" s="2" t="s">
        <v>1992</v>
      </c>
      <c r="D273" s="2" t="s">
        <v>1993</v>
      </c>
      <c r="E273" s="2" t="s">
        <v>1994</v>
      </c>
    </row>
    <row r="274" spans="1:5" ht="12.75">
      <c r="A274" s="2" t="s">
        <v>1995</v>
      </c>
      <c r="B274" s="2" t="s">
        <v>1996</v>
      </c>
      <c r="C274" s="2" t="s">
        <v>1997</v>
      </c>
      <c r="D274" s="2" t="s">
        <v>1998</v>
      </c>
      <c r="E274" s="2" t="s">
        <v>1999</v>
      </c>
    </row>
    <row r="275" spans="1:5" ht="12.75">
      <c r="A275" s="2" t="s">
        <v>2000</v>
      </c>
      <c r="B275" s="2" t="s">
        <v>2001</v>
      </c>
      <c r="C275" s="2" t="s">
        <v>2002</v>
      </c>
      <c r="D275" s="2" t="s">
        <v>2003</v>
      </c>
      <c r="E275" s="2" t="s">
        <v>2004</v>
      </c>
    </row>
    <row r="276" spans="1:5" ht="12.75">
      <c r="A276" s="2" t="s">
        <v>2005</v>
      </c>
      <c r="B276" s="2" t="s">
        <v>2006</v>
      </c>
      <c r="C276" s="2" t="s">
        <v>2007</v>
      </c>
      <c r="D276" s="2" t="s">
        <v>2008</v>
      </c>
      <c r="E276" s="2" t="s">
        <v>2009</v>
      </c>
    </row>
    <row r="277" spans="1:5" ht="12.75">
      <c r="A277" s="2" t="s">
        <v>2010</v>
      </c>
      <c r="B277" s="2" t="s">
        <v>2011</v>
      </c>
      <c r="C277" s="2" t="s">
        <v>2012</v>
      </c>
      <c r="D277" s="2" t="s">
        <v>2013</v>
      </c>
      <c r="E277" s="2" t="s">
        <v>2014</v>
      </c>
    </row>
    <row r="278" spans="1:5" ht="12.75">
      <c r="A278" s="2" t="s">
        <v>2015</v>
      </c>
      <c r="B278" s="2" t="s">
        <v>2016</v>
      </c>
      <c r="C278" s="2" t="s">
        <v>2017</v>
      </c>
      <c r="D278" s="2" t="s">
        <v>2018</v>
      </c>
      <c r="E278" s="2" t="s">
        <v>2019</v>
      </c>
    </row>
    <row r="279" spans="1:5" ht="12.75">
      <c r="A279" s="2" t="s">
        <v>2020</v>
      </c>
      <c r="B279" s="2" t="s">
        <v>2021</v>
      </c>
      <c r="C279" s="2" t="s">
        <v>2022</v>
      </c>
      <c r="D279" s="2" t="s">
        <v>2023</v>
      </c>
      <c r="E279" s="2" t="s">
        <v>2024</v>
      </c>
    </row>
    <row r="280" spans="1:5" ht="12.75">
      <c r="A280" s="2" t="s">
        <v>2025</v>
      </c>
      <c r="B280" s="2" t="s">
        <v>2026</v>
      </c>
      <c r="C280" s="2" t="s">
        <v>2027</v>
      </c>
      <c r="D280" s="2" t="s">
        <v>2028</v>
      </c>
      <c r="E280" s="2" t="s">
        <v>2029</v>
      </c>
    </row>
    <row r="281" spans="1:5" ht="12.75">
      <c r="A281" s="2" t="s">
        <v>2030</v>
      </c>
      <c r="B281" s="2" t="s">
        <v>2031</v>
      </c>
      <c r="C281" s="2" t="s">
        <v>2032</v>
      </c>
      <c r="D281" s="2" t="s">
        <v>2033</v>
      </c>
      <c r="E281" s="2" t="s">
        <v>2034</v>
      </c>
    </row>
    <row r="282" spans="1:5" ht="12.75">
      <c r="A282" s="2" t="s">
        <v>2035</v>
      </c>
      <c r="B282" s="2" t="s">
        <v>2036</v>
      </c>
      <c r="C282" s="2" t="s">
        <v>2037</v>
      </c>
      <c r="D282" s="2" t="s">
        <v>2038</v>
      </c>
      <c r="E282" s="2" t="s">
        <v>2039</v>
      </c>
    </row>
    <row r="283" spans="1:5" ht="12.75">
      <c r="A283" s="2" t="s">
        <v>2040</v>
      </c>
      <c r="B283" s="2" t="s">
        <v>2041</v>
      </c>
      <c r="C283" s="2" t="s">
        <v>2042</v>
      </c>
      <c r="D283" s="2" t="s">
        <v>2043</v>
      </c>
      <c r="E283" s="2" t="s">
        <v>2044</v>
      </c>
    </row>
    <row r="284" spans="1:5" ht="12.75">
      <c r="A284" s="2" t="s">
        <v>2045</v>
      </c>
      <c r="B284" s="2" t="s">
        <v>2046</v>
      </c>
      <c r="C284" s="2" t="s">
        <v>2047</v>
      </c>
      <c r="D284" s="2" t="s">
        <v>2048</v>
      </c>
      <c r="E284" s="2" t="s">
        <v>2049</v>
      </c>
    </row>
    <row r="285" spans="1:5" ht="12.75">
      <c r="A285" s="2" t="s">
        <v>2050</v>
      </c>
      <c r="B285" s="2" t="s">
        <v>2051</v>
      </c>
      <c r="C285" s="2" t="s">
        <v>2052</v>
      </c>
      <c r="D285" s="2" t="s">
        <v>2053</v>
      </c>
      <c r="E285" s="2" t="s">
        <v>2054</v>
      </c>
    </row>
    <row r="286" spans="1:5" ht="12.75">
      <c r="A286" s="2" t="s">
        <v>2055</v>
      </c>
      <c r="B286" s="2" t="s">
        <v>2056</v>
      </c>
      <c r="C286" s="2" t="s">
        <v>2057</v>
      </c>
      <c r="D286" s="2" t="s">
        <v>2058</v>
      </c>
      <c r="E286" s="2" t="s">
        <v>2059</v>
      </c>
    </row>
    <row r="287" spans="1:5" ht="12.75">
      <c r="A287" s="2" t="s">
        <v>2060</v>
      </c>
      <c r="B287" s="2" t="s">
        <v>2061</v>
      </c>
      <c r="C287" s="2" t="s">
        <v>2062</v>
      </c>
      <c r="D287" s="2" t="s">
        <v>2063</v>
      </c>
      <c r="E287" s="2" t="s">
        <v>2064</v>
      </c>
    </row>
    <row r="288" spans="1:5" ht="12.75">
      <c r="A288" s="2" t="s">
        <v>2065</v>
      </c>
      <c r="B288" s="2" t="s">
        <v>1155</v>
      </c>
      <c r="C288" s="2" t="s">
        <v>1156</v>
      </c>
      <c r="D288" s="2" t="s">
        <v>1157</v>
      </c>
      <c r="E288" s="2" t="s">
        <v>1158</v>
      </c>
    </row>
    <row r="289" spans="1:5" ht="12.75">
      <c r="A289" s="2" t="s">
        <v>2066</v>
      </c>
      <c r="B289" s="2" t="s">
        <v>1155</v>
      </c>
      <c r="C289" s="2" t="s">
        <v>1160</v>
      </c>
      <c r="D289" s="2" t="s">
        <v>1161</v>
      </c>
      <c r="E289" s="2" t="s">
        <v>1162</v>
      </c>
    </row>
    <row r="290" spans="1:5" ht="12.75">
      <c r="A290" s="2" t="s">
        <v>2067</v>
      </c>
      <c r="B290" s="2" t="s">
        <v>1155</v>
      </c>
      <c r="C290" s="2" t="s">
        <v>1164</v>
      </c>
      <c r="D290" s="2" t="s">
        <v>1165</v>
      </c>
      <c r="E290" s="2" t="s">
        <v>1166</v>
      </c>
    </row>
    <row r="291" spans="1:5" ht="12.75">
      <c r="A291" s="2" t="s">
        <v>2068</v>
      </c>
      <c r="B291" s="2" t="s">
        <v>1155</v>
      </c>
      <c r="C291" s="2" t="s">
        <v>1168</v>
      </c>
      <c r="D291" s="2" t="s">
        <v>1169</v>
      </c>
      <c r="E291" s="2" t="s">
        <v>1170</v>
      </c>
    </row>
    <row r="292" spans="1:5" ht="12.75">
      <c r="A292" s="2" t="s">
        <v>2069</v>
      </c>
      <c r="B292" s="2" t="s">
        <v>1155</v>
      </c>
      <c r="C292" s="2" t="s">
        <v>1172</v>
      </c>
      <c r="D292" s="2" t="s">
        <v>1155</v>
      </c>
      <c r="E292" s="2" t="s">
        <v>1155</v>
      </c>
    </row>
    <row r="293" spans="1:5" ht="12.75">
      <c r="A293" s="2" t="s">
        <v>2070</v>
      </c>
      <c r="B293" s="2" t="s">
        <v>1155</v>
      </c>
      <c r="C293" s="2" t="s">
        <v>1172</v>
      </c>
      <c r="D293" s="2" t="s">
        <v>1155</v>
      </c>
      <c r="E293" s="2" t="s">
        <v>1155</v>
      </c>
    </row>
    <row r="294" spans="1:5" ht="12.75">
      <c r="A294" s="2" t="s">
        <v>2071</v>
      </c>
      <c r="B294" s="2" t="s">
        <v>1155</v>
      </c>
      <c r="C294" s="2" t="s">
        <v>1175</v>
      </c>
      <c r="D294" s="2" t="s">
        <v>1155</v>
      </c>
      <c r="E294" s="2" t="s">
        <v>1155</v>
      </c>
    </row>
    <row r="295" spans="1:5" ht="12.75">
      <c r="A295" s="2" t="s">
        <v>2072</v>
      </c>
      <c r="B295" s="2" t="s">
        <v>1155</v>
      </c>
      <c r="C295" s="2" t="s">
        <v>1175</v>
      </c>
      <c r="D295" s="2" t="s">
        <v>1155</v>
      </c>
      <c r="E295" s="2" t="s">
        <v>1155</v>
      </c>
    </row>
    <row r="298" spans="1:8" s="1" customFormat="1" ht="12.75">
      <c r="A298" s="3"/>
      <c r="B298" s="3" t="s">
        <v>710</v>
      </c>
      <c r="C298" s="3" t="s">
        <v>711</v>
      </c>
      <c r="D298" s="3" t="s">
        <v>712</v>
      </c>
      <c r="E298" s="3" t="s">
        <v>713</v>
      </c>
      <c r="F298" s="3"/>
      <c r="G298" s="3"/>
      <c r="H298" s="3"/>
    </row>
    <row r="299" spans="1:5" ht="12.75">
      <c r="A299" s="2" t="s">
        <v>2073</v>
      </c>
      <c r="B299" s="2" t="s">
        <v>2074</v>
      </c>
      <c r="C299" s="2" t="s">
        <v>2075</v>
      </c>
      <c r="D299" s="2" t="s">
        <v>2076</v>
      </c>
      <c r="E299" s="2" t="s">
        <v>2077</v>
      </c>
    </row>
    <row r="300" spans="1:5" ht="12.75">
      <c r="A300" s="2" t="s">
        <v>2078</v>
      </c>
      <c r="B300" s="2" t="s">
        <v>2079</v>
      </c>
      <c r="C300" s="2" t="s">
        <v>2080</v>
      </c>
      <c r="D300" s="2" t="s">
        <v>2081</v>
      </c>
      <c r="E300" s="2" t="s">
        <v>2082</v>
      </c>
    </row>
    <row r="301" spans="1:5" ht="12.75">
      <c r="A301" s="2" t="s">
        <v>2083</v>
      </c>
      <c r="B301" s="2" t="s">
        <v>2084</v>
      </c>
      <c r="C301" s="2" t="s">
        <v>2085</v>
      </c>
      <c r="D301" s="2" t="s">
        <v>2086</v>
      </c>
      <c r="E301" s="2" t="s">
        <v>2087</v>
      </c>
    </row>
    <row r="302" spans="1:5" ht="12.75">
      <c r="A302" s="2" t="s">
        <v>2088</v>
      </c>
      <c r="B302" s="2" t="s">
        <v>2089</v>
      </c>
      <c r="C302" s="2" t="s">
        <v>2090</v>
      </c>
      <c r="D302" s="2" t="s">
        <v>2091</v>
      </c>
      <c r="E302" s="2" t="s">
        <v>2092</v>
      </c>
    </row>
    <row r="303" spans="1:5" ht="12.75">
      <c r="A303" s="2" t="s">
        <v>2093</v>
      </c>
      <c r="B303" s="2" t="s">
        <v>2094</v>
      </c>
      <c r="C303" s="2" t="s">
        <v>2095</v>
      </c>
      <c r="D303" s="2" t="s">
        <v>2096</v>
      </c>
      <c r="E303" s="2" t="s">
        <v>2097</v>
      </c>
    </row>
    <row r="304" spans="1:5" ht="12.75">
      <c r="A304" s="2" t="s">
        <v>2098</v>
      </c>
      <c r="B304" s="2" t="s">
        <v>2099</v>
      </c>
      <c r="C304" s="2" t="s">
        <v>2100</v>
      </c>
      <c r="D304" s="2" t="s">
        <v>2101</v>
      </c>
      <c r="E304" s="2" t="s">
        <v>2102</v>
      </c>
    </row>
    <row r="305" spans="1:5" ht="12.75">
      <c r="A305" s="2" t="s">
        <v>2103</v>
      </c>
      <c r="B305" s="2" t="s">
        <v>2104</v>
      </c>
      <c r="C305" s="2" t="s">
        <v>2105</v>
      </c>
      <c r="D305" s="2" t="s">
        <v>2106</v>
      </c>
      <c r="E305" s="2" t="s">
        <v>2107</v>
      </c>
    </row>
    <row r="306" spans="1:5" ht="12.75">
      <c r="A306" s="2" t="s">
        <v>2108</v>
      </c>
      <c r="B306" s="2" t="s">
        <v>2109</v>
      </c>
      <c r="C306" s="2" t="s">
        <v>2110</v>
      </c>
      <c r="D306" s="2" t="s">
        <v>2111</v>
      </c>
      <c r="E306" s="2" t="s">
        <v>2112</v>
      </c>
    </row>
    <row r="307" spans="1:5" ht="12.75">
      <c r="A307" s="2" t="s">
        <v>2113</v>
      </c>
      <c r="B307" s="2" t="s">
        <v>2114</v>
      </c>
      <c r="C307" s="2" t="s">
        <v>2115</v>
      </c>
      <c r="D307" s="2" t="s">
        <v>2116</v>
      </c>
      <c r="E307" s="2" t="s">
        <v>2117</v>
      </c>
    </row>
    <row r="308" spans="1:5" ht="12.75">
      <c r="A308" s="2" t="s">
        <v>2118</v>
      </c>
      <c r="B308" s="2" t="s">
        <v>2119</v>
      </c>
      <c r="C308" s="2" t="s">
        <v>2120</v>
      </c>
      <c r="D308" s="2" t="s">
        <v>2121</v>
      </c>
      <c r="E308" s="2" t="s">
        <v>2122</v>
      </c>
    </row>
    <row r="309" spans="1:5" ht="12.75">
      <c r="A309" s="2" t="s">
        <v>2123</v>
      </c>
      <c r="B309" s="2" t="s">
        <v>2124</v>
      </c>
      <c r="C309" s="2" t="s">
        <v>2125</v>
      </c>
      <c r="D309" s="2" t="s">
        <v>2126</v>
      </c>
      <c r="E309" s="2" t="s">
        <v>2127</v>
      </c>
    </row>
    <row r="310" spans="1:5" ht="12.75">
      <c r="A310" s="2" t="s">
        <v>2128</v>
      </c>
      <c r="B310" s="2" t="s">
        <v>2129</v>
      </c>
      <c r="C310" s="2" t="s">
        <v>2130</v>
      </c>
      <c r="D310" s="2" t="s">
        <v>2131</v>
      </c>
      <c r="E310" s="2" t="s">
        <v>2132</v>
      </c>
    </row>
    <row r="311" spans="1:5" ht="12.75">
      <c r="A311" s="2" t="s">
        <v>2133</v>
      </c>
      <c r="B311" s="2" t="s">
        <v>2134</v>
      </c>
      <c r="C311" s="2" t="s">
        <v>2135</v>
      </c>
      <c r="D311" s="2" t="s">
        <v>2136</v>
      </c>
      <c r="E311" s="2" t="s">
        <v>2137</v>
      </c>
    </row>
    <row r="312" spans="1:5" ht="12.75">
      <c r="A312" s="2" t="s">
        <v>2138</v>
      </c>
      <c r="B312" s="2" t="s">
        <v>2139</v>
      </c>
      <c r="C312" s="2" t="s">
        <v>2140</v>
      </c>
      <c r="D312" s="2" t="s">
        <v>2141</v>
      </c>
      <c r="E312" s="2" t="s">
        <v>2142</v>
      </c>
    </row>
    <row r="313" spans="1:5" ht="12.75">
      <c r="A313" s="2" t="s">
        <v>2143</v>
      </c>
      <c r="B313" s="2" t="s">
        <v>2144</v>
      </c>
      <c r="C313" s="2" t="s">
        <v>2145</v>
      </c>
      <c r="D313" s="2" t="s">
        <v>2146</v>
      </c>
      <c r="E313" s="2" t="s">
        <v>2147</v>
      </c>
    </row>
    <row r="314" spans="1:5" ht="12.75">
      <c r="A314" s="2" t="s">
        <v>2148</v>
      </c>
      <c r="B314" s="2" t="s">
        <v>2149</v>
      </c>
      <c r="C314" s="2" t="s">
        <v>2150</v>
      </c>
      <c r="D314" s="2" t="s">
        <v>2151</v>
      </c>
      <c r="E314" s="2" t="s">
        <v>2152</v>
      </c>
    </row>
    <row r="315" spans="1:5" ht="12.75">
      <c r="A315" s="2" t="s">
        <v>2153</v>
      </c>
      <c r="B315" s="2" t="s">
        <v>2154</v>
      </c>
      <c r="C315" s="2" t="s">
        <v>2155</v>
      </c>
      <c r="D315" s="2" t="s">
        <v>2156</v>
      </c>
      <c r="E315" s="2" t="s">
        <v>2157</v>
      </c>
    </row>
    <row r="316" spans="1:5" ht="12.75">
      <c r="A316" s="2" t="s">
        <v>2158</v>
      </c>
      <c r="B316" s="2" t="s">
        <v>2159</v>
      </c>
      <c r="C316" s="2" t="s">
        <v>2160</v>
      </c>
      <c r="D316" s="2" t="s">
        <v>2161</v>
      </c>
      <c r="E316" s="2" t="s">
        <v>2162</v>
      </c>
    </row>
    <row r="317" spans="1:5" ht="12.75">
      <c r="A317" s="2" t="s">
        <v>2163</v>
      </c>
      <c r="B317" s="2" t="s">
        <v>2164</v>
      </c>
      <c r="C317" s="2" t="s">
        <v>2165</v>
      </c>
      <c r="D317" s="2" t="s">
        <v>2166</v>
      </c>
      <c r="E317" s="2" t="s">
        <v>2167</v>
      </c>
    </row>
    <row r="318" spans="1:5" ht="12.75">
      <c r="A318" s="2" t="s">
        <v>2168</v>
      </c>
      <c r="B318" s="2" t="s">
        <v>2169</v>
      </c>
      <c r="C318" s="2" t="s">
        <v>2170</v>
      </c>
      <c r="D318" s="2" t="s">
        <v>2171</v>
      </c>
      <c r="E318" s="2" t="s">
        <v>2172</v>
      </c>
    </row>
    <row r="319" spans="1:5" ht="12.75">
      <c r="A319" s="2" t="s">
        <v>2173</v>
      </c>
      <c r="B319" s="2" t="s">
        <v>2174</v>
      </c>
      <c r="C319" s="2" t="s">
        <v>2175</v>
      </c>
      <c r="D319" s="2" t="s">
        <v>2176</v>
      </c>
      <c r="E319" s="2" t="s">
        <v>2177</v>
      </c>
    </row>
    <row r="320" spans="1:5" ht="12.75">
      <c r="A320" s="2" t="s">
        <v>2178</v>
      </c>
      <c r="B320" s="2" t="s">
        <v>2179</v>
      </c>
      <c r="C320" s="2" t="s">
        <v>2180</v>
      </c>
      <c r="D320" s="2" t="s">
        <v>2181</v>
      </c>
      <c r="E320" s="2" t="s">
        <v>2182</v>
      </c>
    </row>
    <row r="321" spans="1:5" ht="12.75">
      <c r="A321" s="2" t="s">
        <v>2183</v>
      </c>
      <c r="B321" s="2" t="s">
        <v>2184</v>
      </c>
      <c r="C321" s="2" t="s">
        <v>2185</v>
      </c>
      <c r="D321" s="2" t="s">
        <v>2186</v>
      </c>
      <c r="E321" s="2" t="s">
        <v>2187</v>
      </c>
    </row>
    <row r="322" spans="1:5" ht="12.75">
      <c r="A322" s="2" t="s">
        <v>2188</v>
      </c>
      <c r="B322" s="2" t="s">
        <v>2189</v>
      </c>
      <c r="C322" s="2" t="s">
        <v>2190</v>
      </c>
      <c r="D322" s="2" t="s">
        <v>2191</v>
      </c>
      <c r="E322" s="2" t="s">
        <v>2192</v>
      </c>
    </row>
    <row r="323" spans="1:5" ht="12.75">
      <c r="A323" s="2" t="s">
        <v>2193</v>
      </c>
      <c r="B323" s="2" t="s">
        <v>2194</v>
      </c>
      <c r="C323" s="2" t="s">
        <v>2195</v>
      </c>
      <c r="D323" s="2" t="s">
        <v>2196</v>
      </c>
      <c r="E323" s="2" t="s">
        <v>2197</v>
      </c>
    </row>
    <row r="324" spans="1:5" ht="12.75">
      <c r="A324" s="2" t="s">
        <v>2198</v>
      </c>
      <c r="B324" s="2" t="s">
        <v>2199</v>
      </c>
      <c r="C324" s="2" t="s">
        <v>2200</v>
      </c>
      <c r="D324" s="2" t="s">
        <v>2201</v>
      </c>
      <c r="E324" s="2" t="s">
        <v>2202</v>
      </c>
    </row>
    <row r="325" spans="1:5" ht="12.75">
      <c r="A325" s="2" t="s">
        <v>2203</v>
      </c>
      <c r="B325" s="2" t="s">
        <v>2204</v>
      </c>
      <c r="C325" s="2" t="s">
        <v>2205</v>
      </c>
      <c r="D325" s="2" t="s">
        <v>2206</v>
      </c>
      <c r="E325" s="2" t="s">
        <v>2207</v>
      </c>
    </row>
    <row r="326" spans="1:5" ht="12.75">
      <c r="A326" s="2" t="s">
        <v>2208</v>
      </c>
      <c r="B326" s="2" t="s">
        <v>2209</v>
      </c>
      <c r="C326" s="2" t="s">
        <v>2210</v>
      </c>
      <c r="D326" s="2" t="s">
        <v>2211</v>
      </c>
      <c r="E326" s="2" t="s">
        <v>2212</v>
      </c>
    </row>
    <row r="327" spans="1:5" ht="12.75">
      <c r="A327" s="2" t="s">
        <v>2213</v>
      </c>
      <c r="B327" s="2" t="s">
        <v>2214</v>
      </c>
      <c r="C327" s="2" t="s">
        <v>2215</v>
      </c>
      <c r="D327" s="2" t="s">
        <v>2216</v>
      </c>
      <c r="E327" s="2" t="s">
        <v>2217</v>
      </c>
    </row>
    <row r="328" spans="1:5" ht="12.75">
      <c r="A328" s="2" t="s">
        <v>2218</v>
      </c>
      <c r="B328" s="2" t="s">
        <v>2219</v>
      </c>
      <c r="C328" s="2" t="s">
        <v>2220</v>
      </c>
      <c r="D328" s="2" t="s">
        <v>2221</v>
      </c>
      <c r="E328" s="2" t="s">
        <v>2222</v>
      </c>
    </row>
    <row r="329" spans="1:5" ht="12.75">
      <c r="A329" s="2" t="s">
        <v>2223</v>
      </c>
      <c r="B329" s="2" t="s">
        <v>2224</v>
      </c>
      <c r="C329" s="2" t="s">
        <v>2225</v>
      </c>
      <c r="D329" s="2" t="s">
        <v>2226</v>
      </c>
      <c r="E329" s="2" t="s">
        <v>2227</v>
      </c>
    </row>
    <row r="330" spans="1:5" ht="12.75">
      <c r="A330" s="2" t="s">
        <v>2228</v>
      </c>
      <c r="B330" s="2" t="s">
        <v>2229</v>
      </c>
      <c r="C330" s="2" t="s">
        <v>2230</v>
      </c>
      <c r="D330" s="2" t="s">
        <v>2231</v>
      </c>
      <c r="E330" s="2" t="s">
        <v>2232</v>
      </c>
    </row>
    <row r="331" spans="1:5" ht="12.75">
      <c r="A331" s="2" t="s">
        <v>2233</v>
      </c>
      <c r="B331" s="2" t="s">
        <v>2234</v>
      </c>
      <c r="C331" s="2" t="s">
        <v>2235</v>
      </c>
      <c r="D331" s="2" t="s">
        <v>2236</v>
      </c>
      <c r="E331" s="2" t="s">
        <v>2237</v>
      </c>
    </row>
    <row r="332" spans="1:5" ht="12.75">
      <c r="A332" s="2" t="s">
        <v>2238</v>
      </c>
      <c r="B332" s="2" t="s">
        <v>2239</v>
      </c>
      <c r="C332" s="2" t="s">
        <v>2240</v>
      </c>
      <c r="D332" s="2" t="s">
        <v>2241</v>
      </c>
      <c r="E332" s="2" t="s">
        <v>2242</v>
      </c>
    </row>
    <row r="333" spans="1:5" ht="12.75">
      <c r="A333" s="2" t="s">
        <v>2243</v>
      </c>
      <c r="B333" s="2" t="s">
        <v>2244</v>
      </c>
      <c r="C333" s="2" t="s">
        <v>2245</v>
      </c>
      <c r="D333" s="2" t="s">
        <v>2246</v>
      </c>
      <c r="E333" s="2" t="s">
        <v>2247</v>
      </c>
    </row>
    <row r="334" spans="1:5" ht="12.75">
      <c r="A334" s="2" t="s">
        <v>2248</v>
      </c>
      <c r="B334" s="2" t="s">
        <v>2249</v>
      </c>
      <c r="C334" s="2" t="s">
        <v>2250</v>
      </c>
      <c r="D334" s="2" t="s">
        <v>2251</v>
      </c>
      <c r="E334" s="2" t="s">
        <v>2252</v>
      </c>
    </row>
    <row r="335" spans="1:5" ht="12.75">
      <c r="A335" s="2" t="s">
        <v>2253</v>
      </c>
      <c r="B335" s="2" t="s">
        <v>2254</v>
      </c>
      <c r="C335" s="2" t="s">
        <v>2255</v>
      </c>
      <c r="D335" s="2" t="s">
        <v>2256</v>
      </c>
      <c r="E335" s="2" t="s">
        <v>2257</v>
      </c>
    </row>
    <row r="336" spans="1:5" ht="12.75">
      <c r="A336" s="2" t="s">
        <v>2258</v>
      </c>
      <c r="B336" s="2" t="s">
        <v>2259</v>
      </c>
      <c r="C336" s="2" t="s">
        <v>2260</v>
      </c>
      <c r="D336" s="2" t="s">
        <v>2261</v>
      </c>
      <c r="E336" s="2" t="s">
        <v>2262</v>
      </c>
    </row>
    <row r="337" spans="1:5" ht="12.75">
      <c r="A337" s="2" t="s">
        <v>2263</v>
      </c>
      <c r="B337" s="2" t="s">
        <v>2264</v>
      </c>
      <c r="C337" s="2" t="s">
        <v>2265</v>
      </c>
      <c r="D337" s="2" t="s">
        <v>2266</v>
      </c>
      <c r="E337" s="2" t="s">
        <v>2267</v>
      </c>
    </row>
    <row r="338" spans="1:5" ht="12.75">
      <c r="A338" s="2" t="s">
        <v>2268</v>
      </c>
      <c r="B338" s="2" t="s">
        <v>2269</v>
      </c>
      <c r="C338" s="2" t="s">
        <v>2270</v>
      </c>
      <c r="D338" s="2" t="s">
        <v>2271</v>
      </c>
      <c r="E338" s="2" t="s">
        <v>2272</v>
      </c>
    </row>
    <row r="339" spans="1:5" ht="12.75">
      <c r="A339" s="2" t="s">
        <v>2273</v>
      </c>
      <c r="B339" s="2" t="s">
        <v>2274</v>
      </c>
      <c r="C339" s="2" t="s">
        <v>2275</v>
      </c>
      <c r="D339" s="2" t="s">
        <v>2276</v>
      </c>
      <c r="E339" s="2" t="s">
        <v>2277</v>
      </c>
    </row>
    <row r="340" spans="1:5" ht="12.75">
      <c r="A340" s="2" t="s">
        <v>2278</v>
      </c>
      <c r="B340" s="2" t="s">
        <v>2279</v>
      </c>
      <c r="C340" s="2" t="s">
        <v>2280</v>
      </c>
      <c r="D340" s="2" t="s">
        <v>2281</v>
      </c>
      <c r="E340" s="2" t="s">
        <v>2282</v>
      </c>
    </row>
    <row r="341" spans="1:5" ht="12.75">
      <c r="A341" s="2" t="s">
        <v>2283</v>
      </c>
      <c r="B341" s="2" t="s">
        <v>2284</v>
      </c>
      <c r="C341" s="2" t="s">
        <v>2285</v>
      </c>
      <c r="D341" s="2" t="s">
        <v>2286</v>
      </c>
      <c r="E341" s="2" t="s">
        <v>2287</v>
      </c>
    </row>
    <row r="342" spans="1:5" ht="12.75">
      <c r="A342" s="2" t="s">
        <v>2288</v>
      </c>
      <c r="B342" s="2" t="s">
        <v>2289</v>
      </c>
      <c r="C342" s="2" t="s">
        <v>2290</v>
      </c>
      <c r="D342" s="2" t="s">
        <v>2291</v>
      </c>
      <c r="E342" s="2" t="s">
        <v>2292</v>
      </c>
    </row>
    <row r="343" spans="1:5" ht="12.75">
      <c r="A343" s="2" t="s">
        <v>2293</v>
      </c>
      <c r="B343" s="2" t="s">
        <v>2294</v>
      </c>
      <c r="C343" s="2" t="s">
        <v>2295</v>
      </c>
      <c r="D343" s="2" t="s">
        <v>2296</v>
      </c>
      <c r="E343" s="2" t="s">
        <v>2297</v>
      </c>
    </row>
    <row r="344" spans="1:5" ht="12.75">
      <c r="A344" s="2" t="s">
        <v>2298</v>
      </c>
      <c r="B344" s="2" t="s">
        <v>2299</v>
      </c>
      <c r="C344" s="2" t="s">
        <v>2300</v>
      </c>
      <c r="D344" s="2" t="s">
        <v>2301</v>
      </c>
      <c r="E344" s="2" t="s">
        <v>2302</v>
      </c>
    </row>
    <row r="345" spans="1:5" ht="12.75">
      <c r="A345" s="2" t="s">
        <v>2303</v>
      </c>
      <c r="B345" s="2" t="s">
        <v>2304</v>
      </c>
      <c r="C345" s="2" t="s">
        <v>2305</v>
      </c>
      <c r="D345" s="2" t="s">
        <v>2306</v>
      </c>
      <c r="E345" s="2" t="s">
        <v>2307</v>
      </c>
    </row>
    <row r="346" spans="1:5" ht="12.75">
      <c r="A346" s="2" t="s">
        <v>2308</v>
      </c>
      <c r="B346" s="2" t="s">
        <v>2309</v>
      </c>
      <c r="C346" s="2" t="s">
        <v>2310</v>
      </c>
      <c r="D346" s="2" t="s">
        <v>2311</v>
      </c>
      <c r="E346" s="2" t="s">
        <v>2312</v>
      </c>
    </row>
    <row r="347" spans="1:5" ht="12.75">
      <c r="A347" s="2" t="s">
        <v>2313</v>
      </c>
      <c r="B347" s="2" t="s">
        <v>2314</v>
      </c>
      <c r="C347" s="2" t="s">
        <v>2315</v>
      </c>
      <c r="D347" s="2" t="s">
        <v>2316</v>
      </c>
      <c r="E347" s="2" t="s">
        <v>2317</v>
      </c>
    </row>
    <row r="348" spans="1:5" ht="12.75">
      <c r="A348" s="2" t="s">
        <v>2318</v>
      </c>
      <c r="B348" s="2" t="s">
        <v>2319</v>
      </c>
      <c r="C348" s="2" t="s">
        <v>2320</v>
      </c>
      <c r="D348" s="2" t="s">
        <v>2321</v>
      </c>
      <c r="E348" s="2" t="s">
        <v>2322</v>
      </c>
    </row>
    <row r="349" spans="1:5" ht="12.75">
      <c r="A349" s="2" t="s">
        <v>2323</v>
      </c>
      <c r="B349" s="2" t="s">
        <v>2324</v>
      </c>
      <c r="C349" s="2" t="s">
        <v>2325</v>
      </c>
      <c r="D349" s="2" t="s">
        <v>2326</v>
      </c>
      <c r="E349" s="2" t="s">
        <v>2327</v>
      </c>
    </row>
    <row r="350" spans="1:5" ht="12.75">
      <c r="A350" s="2" t="s">
        <v>2328</v>
      </c>
      <c r="B350" s="2" t="s">
        <v>2329</v>
      </c>
      <c r="C350" s="2" t="s">
        <v>2330</v>
      </c>
      <c r="D350" s="2" t="s">
        <v>2331</v>
      </c>
      <c r="E350" s="2" t="s">
        <v>2332</v>
      </c>
    </row>
    <row r="351" spans="1:5" ht="12.75">
      <c r="A351" s="2" t="s">
        <v>2333</v>
      </c>
      <c r="B351" s="2" t="s">
        <v>2334</v>
      </c>
      <c r="C351" s="2" t="s">
        <v>2335</v>
      </c>
      <c r="D351" s="2" t="s">
        <v>2336</v>
      </c>
      <c r="E351" s="2" t="s">
        <v>2337</v>
      </c>
    </row>
    <row r="352" spans="1:5" ht="12.75">
      <c r="A352" s="2" t="s">
        <v>2338</v>
      </c>
      <c r="B352" s="2" t="s">
        <v>2339</v>
      </c>
      <c r="C352" s="2" t="s">
        <v>2340</v>
      </c>
      <c r="D352" s="2" t="s">
        <v>2341</v>
      </c>
      <c r="E352" s="2" t="s">
        <v>2342</v>
      </c>
    </row>
    <row r="353" spans="1:5" ht="12.75">
      <c r="A353" s="2" t="s">
        <v>2343</v>
      </c>
      <c r="B353" s="2" t="s">
        <v>2344</v>
      </c>
      <c r="C353" s="2" t="s">
        <v>2345</v>
      </c>
      <c r="D353" s="2" t="s">
        <v>2346</v>
      </c>
      <c r="E353" s="2" t="s">
        <v>2347</v>
      </c>
    </row>
    <row r="354" spans="1:5" ht="12.75">
      <c r="A354" s="2" t="s">
        <v>2348</v>
      </c>
      <c r="B354" s="2" t="s">
        <v>2349</v>
      </c>
      <c r="C354" s="2" t="s">
        <v>2350</v>
      </c>
      <c r="D354" s="2" t="s">
        <v>2351</v>
      </c>
      <c r="E354" s="2" t="s">
        <v>2352</v>
      </c>
    </row>
    <row r="355" spans="1:5" ht="12.75">
      <c r="A355" s="2" t="s">
        <v>2353</v>
      </c>
      <c r="B355" s="2" t="s">
        <v>2354</v>
      </c>
      <c r="C355" s="2" t="s">
        <v>2355</v>
      </c>
      <c r="D355" s="2" t="s">
        <v>2356</v>
      </c>
      <c r="E355" s="2" t="s">
        <v>2357</v>
      </c>
    </row>
    <row r="356" spans="1:5" ht="12.75">
      <c r="A356" s="2" t="s">
        <v>2358</v>
      </c>
      <c r="B356" s="2" t="s">
        <v>2359</v>
      </c>
      <c r="C356" s="2" t="s">
        <v>2360</v>
      </c>
      <c r="D356" s="2" t="s">
        <v>2361</v>
      </c>
      <c r="E356" s="2" t="s">
        <v>2362</v>
      </c>
    </row>
    <row r="357" spans="1:5" ht="12.75">
      <c r="A357" s="2" t="s">
        <v>2363</v>
      </c>
      <c r="B357" s="2" t="s">
        <v>2364</v>
      </c>
      <c r="C357" s="2" t="s">
        <v>2365</v>
      </c>
      <c r="D357" s="2" t="s">
        <v>2366</v>
      </c>
      <c r="E357" s="2" t="s">
        <v>2367</v>
      </c>
    </row>
    <row r="358" spans="1:5" ht="12.75">
      <c r="A358" s="2" t="s">
        <v>2368</v>
      </c>
      <c r="B358" s="2" t="s">
        <v>2369</v>
      </c>
      <c r="C358" s="2" t="s">
        <v>2370</v>
      </c>
      <c r="D358" s="2" t="s">
        <v>2371</v>
      </c>
      <c r="E358" s="2" t="s">
        <v>2372</v>
      </c>
    </row>
    <row r="359" spans="1:5" ht="12.75">
      <c r="A359" s="2" t="s">
        <v>2373</v>
      </c>
      <c r="B359" s="2" t="s">
        <v>2374</v>
      </c>
      <c r="C359" s="2" t="s">
        <v>2375</v>
      </c>
      <c r="D359" s="2" t="s">
        <v>2376</v>
      </c>
      <c r="E359" s="2" t="s">
        <v>2377</v>
      </c>
    </row>
    <row r="360" spans="1:5" ht="12.75">
      <c r="A360" s="2" t="s">
        <v>2378</v>
      </c>
      <c r="B360" s="2" t="s">
        <v>2379</v>
      </c>
      <c r="C360" s="2" t="s">
        <v>2380</v>
      </c>
      <c r="D360" s="2" t="s">
        <v>2381</v>
      </c>
      <c r="E360" s="2" t="s">
        <v>2382</v>
      </c>
    </row>
    <row r="361" spans="1:5" ht="12.75">
      <c r="A361" s="2" t="s">
        <v>2383</v>
      </c>
      <c r="B361" s="2" t="s">
        <v>2384</v>
      </c>
      <c r="C361" s="2" t="s">
        <v>2385</v>
      </c>
      <c r="D361" s="2" t="s">
        <v>2386</v>
      </c>
      <c r="E361" s="2" t="s">
        <v>2387</v>
      </c>
    </row>
    <row r="362" spans="1:5" ht="12.75">
      <c r="A362" s="2" t="s">
        <v>2388</v>
      </c>
      <c r="B362" s="2" t="s">
        <v>2389</v>
      </c>
      <c r="C362" s="2" t="s">
        <v>2390</v>
      </c>
      <c r="D362" s="2" t="s">
        <v>2391</v>
      </c>
      <c r="E362" s="2" t="s">
        <v>2392</v>
      </c>
    </row>
    <row r="363" spans="1:5" ht="12.75">
      <c r="A363" s="2" t="s">
        <v>2393</v>
      </c>
      <c r="B363" s="2" t="s">
        <v>2394</v>
      </c>
      <c r="C363" s="2" t="s">
        <v>2395</v>
      </c>
      <c r="D363" s="2" t="s">
        <v>2396</v>
      </c>
      <c r="E363" s="2" t="s">
        <v>2397</v>
      </c>
    </row>
    <row r="364" spans="1:5" ht="12.75">
      <c r="A364" s="2" t="s">
        <v>2398</v>
      </c>
      <c r="B364" s="2" t="s">
        <v>2399</v>
      </c>
      <c r="C364" s="2" t="s">
        <v>2400</v>
      </c>
      <c r="D364" s="2" t="s">
        <v>2401</v>
      </c>
      <c r="E364" s="2" t="s">
        <v>2402</v>
      </c>
    </row>
    <row r="365" spans="1:5" ht="12.75">
      <c r="A365" s="2" t="s">
        <v>2403</v>
      </c>
      <c r="B365" s="2" t="s">
        <v>2404</v>
      </c>
      <c r="C365" s="2" t="s">
        <v>2405</v>
      </c>
      <c r="D365" s="2" t="s">
        <v>2406</v>
      </c>
      <c r="E365" s="2" t="s">
        <v>2407</v>
      </c>
    </row>
    <row r="366" spans="1:5" ht="12.75">
      <c r="A366" s="2" t="s">
        <v>2408</v>
      </c>
      <c r="B366" s="2" t="s">
        <v>2409</v>
      </c>
      <c r="C366" s="2" t="s">
        <v>2410</v>
      </c>
      <c r="D366" s="2" t="s">
        <v>2411</v>
      </c>
      <c r="E366" s="2" t="s">
        <v>2412</v>
      </c>
    </row>
    <row r="367" spans="1:5" ht="12.75">
      <c r="A367" s="2" t="s">
        <v>2413</v>
      </c>
      <c r="B367" s="2" t="s">
        <v>2414</v>
      </c>
      <c r="C367" s="2" t="s">
        <v>2415</v>
      </c>
      <c r="D367" s="2" t="s">
        <v>2416</v>
      </c>
      <c r="E367" s="2" t="s">
        <v>2417</v>
      </c>
    </row>
    <row r="368" spans="1:5" ht="12.75">
      <c r="A368" s="2" t="s">
        <v>2418</v>
      </c>
      <c r="B368" s="2" t="s">
        <v>2419</v>
      </c>
      <c r="C368" s="2" t="s">
        <v>2420</v>
      </c>
      <c r="D368" s="2" t="s">
        <v>2421</v>
      </c>
      <c r="E368" s="2" t="s">
        <v>2422</v>
      </c>
    </row>
    <row r="369" spans="1:5" ht="12.75">
      <c r="A369" s="2" t="s">
        <v>2423</v>
      </c>
      <c r="B369" s="2" t="s">
        <v>2424</v>
      </c>
      <c r="C369" s="2" t="s">
        <v>2425</v>
      </c>
      <c r="D369" s="2" t="s">
        <v>2426</v>
      </c>
      <c r="E369" s="2" t="s">
        <v>2427</v>
      </c>
    </row>
    <row r="370" spans="1:5" ht="12.75">
      <c r="A370" s="2" t="s">
        <v>2428</v>
      </c>
      <c r="B370" s="2" t="s">
        <v>2429</v>
      </c>
      <c r="C370" s="2" t="s">
        <v>2430</v>
      </c>
      <c r="D370" s="2" t="s">
        <v>2431</v>
      </c>
      <c r="E370" s="2" t="s">
        <v>2432</v>
      </c>
    </row>
    <row r="371" spans="1:5" ht="12.75">
      <c r="A371" s="2" t="s">
        <v>2433</v>
      </c>
      <c r="B371" s="2" t="s">
        <v>2434</v>
      </c>
      <c r="C371" s="2" t="s">
        <v>2435</v>
      </c>
      <c r="D371" s="2" t="s">
        <v>2436</v>
      </c>
      <c r="E371" s="2" t="s">
        <v>2437</v>
      </c>
    </row>
    <row r="372" spans="1:5" ht="12.75">
      <c r="A372" s="2" t="s">
        <v>2438</v>
      </c>
      <c r="B372" s="2" t="s">
        <v>2439</v>
      </c>
      <c r="C372" s="2" t="s">
        <v>2440</v>
      </c>
      <c r="D372" s="2" t="s">
        <v>2441</v>
      </c>
      <c r="E372" s="2" t="s">
        <v>2442</v>
      </c>
    </row>
    <row r="373" spans="1:5" ht="12.75">
      <c r="A373" s="2" t="s">
        <v>2443</v>
      </c>
      <c r="B373" s="2" t="s">
        <v>2444</v>
      </c>
      <c r="C373" s="2" t="s">
        <v>2445</v>
      </c>
      <c r="D373" s="2" t="s">
        <v>2446</v>
      </c>
      <c r="E373" s="2" t="s">
        <v>2447</v>
      </c>
    </row>
    <row r="374" spans="1:5" ht="12.75">
      <c r="A374" s="2" t="s">
        <v>2448</v>
      </c>
      <c r="B374" s="2" t="s">
        <v>2449</v>
      </c>
      <c r="C374" s="2" t="s">
        <v>2450</v>
      </c>
      <c r="D374" s="2" t="s">
        <v>2451</v>
      </c>
      <c r="E374" s="2" t="s">
        <v>2452</v>
      </c>
    </row>
    <row r="375" spans="1:5" ht="12.75">
      <c r="A375" s="2" t="s">
        <v>2453</v>
      </c>
      <c r="B375" s="2" t="s">
        <v>2454</v>
      </c>
      <c r="C375" s="2" t="s">
        <v>2455</v>
      </c>
      <c r="D375" s="2" t="s">
        <v>2456</v>
      </c>
      <c r="E375" s="2" t="s">
        <v>2457</v>
      </c>
    </row>
    <row r="376" spans="1:5" ht="12.75">
      <c r="A376" s="2" t="s">
        <v>2458</v>
      </c>
      <c r="B376" s="2" t="s">
        <v>2459</v>
      </c>
      <c r="C376" s="2" t="s">
        <v>2460</v>
      </c>
      <c r="D376" s="2" t="s">
        <v>2461</v>
      </c>
      <c r="E376" s="2" t="s">
        <v>2462</v>
      </c>
    </row>
    <row r="377" spans="1:5" ht="12.75">
      <c r="A377" s="2" t="s">
        <v>2463</v>
      </c>
      <c r="B377" s="2" t="s">
        <v>2464</v>
      </c>
      <c r="C377" s="2" t="s">
        <v>2465</v>
      </c>
      <c r="D377" s="2" t="s">
        <v>2466</v>
      </c>
      <c r="E377" s="2" t="s">
        <v>2467</v>
      </c>
    </row>
    <row r="378" spans="1:5" ht="12.75">
      <c r="A378" s="2" t="s">
        <v>2468</v>
      </c>
      <c r="B378" s="2" t="s">
        <v>2469</v>
      </c>
      <c r="C378" s="2" t="s">
        <v>2470</v>
      </c>
      <c r="D378" s="2" t="s">
        <v>2471</v>
      </c>
      <c r="E378" s="2" t="s">
        <v>2472</v>
      </c>
    </row>
    <row r="379" spans="1:5" ht="12.75">
      <c r="A379" s="2" t="s">
        <v>2473</v>
      </c>
      <c r="B379" s="2" t="s">
        <v>2474</v>
      </c>
      <c r="C379" s="2" t="s">
        <v>2475</v>
      </c>
      <c r="D379" s="2" t="s">
        <v>2476</v>
      </c>
      <c r="E379" s="2" t="s">
        <v>2477</v>
      </c>
    </row>
    <row r="380" spans="1:5" ht="12.75">
      <c r="A380" s="2" t="s">
        <v>2478</v>
      </c>
      <c r="B380" s="2" t="s">
        <v>2479</v>
      </c>
      <c r="C380" s="2" t="s">
        <v>2480</v>
      </c>
      <c r="D380" s="2" t="s">
        <v>2481</v>
      </c>
      <c r="E380" s="2" t="s">
        <v>2482</v>
      </c>
    </row>
    <row r="381" spans="1:5" ht="12.75">
      <c r="A381" s="2" t="s">
        <v>2483</v>
      </c>
      <c r="B381" s="2" t="s">
        <v>2484</v>
      </c>
      <c r="C381" s="2" t="s">
        <v>2485</v>
      </c>
      <c r="D381" s="2" t="s">
        <v>2486</v>
      </c>
      <c r="E381" s="2" t="s">
        <v>2487</v>
      </c>
    </row>
    <row r="382" spans="1:5" ht="12.75">
      <c r="A382" s="2" t="s">
        <v>2488</v>
      </c>
      <c r="B382" s="2" t="s">
        <v>2489</v>
      </c>
      <c r="C382" s="2" t="s">
        <v>2490</v>
      </c>
      <c r="D382" s="2" t="s">
        <v>2491</v>
      </c>
      <c r="E382" s="2" t="s">
        <v>2492</v>
      </c>
    </row>
    <row r="383" spans="1:5" ht="12.75">
      <c r="A383" s="2" t="s">
        <v>2493</v>
      </c>
      <c r="B383" s="2" t="s">
        <v>2494</v>
      </c>
      <c r="C383" s="2" t="s">
        <v>2495</v>
      </c>
      <c r="D383" s="2" t="s">
        <v>2496</v>
      </c>
      <c r="E383" s="2" t="s">
        <v>2497</v>
      </c>
    </row>
    <row r="384" spans="1:5" ht="12.75">
      <c r="A384" s="2" t="s">
        <v>2498</v>
      </c>
      <c r="B384" s="2" t="s">
        <v>2499</v>
      </c>
      <c r="C384" s="2" t="s">
        <v>2500</v>
      </c>
      <c r="D384" s="2" t="s">
        <v>2501</v>
      </c>
      <c r="E384" s="2" t="s">
        <v>2502</v>
      </c>
    </row>
    <row r="385" spans="1:5" ht="12.75">
      <c r="A385" s="2" t="s">
        <v>2503</v>
      </c>
      <c r="B385" s="2" t="s">
        <v>2504</v>
      </c>
      <c r="C385" s="2" t="s">
        <v>2505</v>
      </c>
      <c r="D385" s="2" t="s">
        <v>2506</v>
      </c>
      <c r="E385" s="2" t="s">
        <v>2507</v>
      </c>
    </row>
    <row r="386" spans="1:5" ht="12.75">
      <c r="A386" s="2" t="s">
        <v>2508</v>
      </c>
      <c r="B386" s="2" t="s">
        <v>2509</v>
      </c>
      <c r="C386" s="2" t="s">
        <v>2510</v>
      </c>
      <c r="D386" s="2" t="s">
        <v>2511</v>
      </c>
      <c r="E386" s="2" t="s">
        <v>2512</v>
      </c>
    </row>
    <row r="387" spans="1:5" ht="12.75">
      <c r="A387" s="2" t="s">
        <v>2513</v>
      </c>
      <c r="B387" s="2" t="s">
        <v>1155</v>
      </c>
      <c r="C387" s="2" t="s">
        <v>1156</v>
      </c>
      <c r="D387" s="2" t="s">
        <v>1157</v>
      </c>
      <c r="E387" s="2" t="s">
        <v>1158</v>
      </c>
    </row>
    <row r="388" spans="1:5" ht="12.75">
      <c r="A388" s="2" t="s">
        <v>2514</v>
      </c>
      <c r="B388" s="2" t="s">
        <v>1155</v>
      </c>
      <c r="C388" s="2" t="s">
        <v>1160</v>
      </c>
      <c r="D388" s="2" t="s">
        <v>1161</v>
      </c>
      <c r="E388" s="2" t="s">
        <v>1162</v>
      </c>
    </row>
    <row r="389" spans="1:5" ht="12.75">
      <c r="A389" s="2" t="s">
        <v>2515</v>
      </c>
      <c r="B389" s="2" t="s">
        <v>1155</v>
      </c>
      <c r="C389" s="2" t="s">
        <v>1164</v>
      </c>
      <c r="D389" s="2" t="s">
        <v>1165</v>
      </c>
      <c r="E389" s="2" t="s">
        <v>1166</v>
      </c>
    </row>
    <row r="390" spans="1:5" ht="12.75">
      <c r="A390" s="2" t="s">
        <v>2516</v>
      </c>
      <c r="B390" s="2" t="s">
        <v>1155</v>
      </c>
      <c r="C390" s="2" t="s">
        <v>1168</v>
      </c>
      <c r="D390" s="2" t="s">
        <v>1169</v>
      </c>
      <c r="E390" s="2" t="s">
        <v>1170</v>
      </c>
    </row>
    <row r="391" spans="1:5" ht="12.75">
      <c r="A391" s="2" t="s">
        <v>2517</v>
      </c>
      <c r="B391" s="2" t="s">
        <v>1155</v>
      </c>
      <c r="C391" s="2" t="s">
        <v>1172</v>
      </c>
      <c r="D391" s="2" t="s">
        <v>1155</v>
      </c>
      <c r="E391" s="2" t="s">
        <v>1155</v>
      </c>
    </row>
    <row r="392" spans="1:5" ht="12.75">
      <c r="A392" s="2" t="s">
        <v>2518</v>
      </c>
      <c r="B392" s="2" t="s">
        <v>1155</v>
      </c>
      <c r="C392" s="2" t="s">
        <v>1172</v>
      </c>
      <c r="D392" s="2" t="s">
        <v>1155</v>
      </c>
      <c r="E392" s="2" t="s">
        <v>1155</v>
      </c>
    </row>
    <row r="393" spans="1:5" ht="12.75">
      <c r="A393" s="2" t="s">
        <v>2519</v>
      </c>
      <c r="B393" s="2" t="s">
        <v>1155</v>
      </c>
      <c r="C393" s="2" t="s">
        <v>1175</v>
      </c>
      <c r="D393" s="2" t="s">
        <v>1155</v>
      </c>
      <c r="E393" s="2" t="s">
        <v>1155</v>
      </c>
    </row>
    <row r="394" spans="1:5" ht="12.75">
      <c r="A394" s="2" t="s">
        <v>2520</v>
      </c>
      <c r="B394" s="2" t="s">
        <v>1155</v>
      </c>
      <c r="C394" s="2" t="s">
        <v>1175</v>
      </c>
      <c r="D394" s="2" t="s">
        <v>1155</v>
      </c>
      <c r="E394" s="2" t="s">
        <v>1155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87"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51" customFormat="1" ht="15" customHeight="1">
      <c r="A1" s="58" t="s">
        <v>1</v>
      </c>
      <c r="B1" s="60"/>
      <c r="C1" s="168"/>
      <c r="D1" s="169" t="s">
        <v>2</v>
      </c>
      <c r="E1" s="170"/>
      <c r="F1"/>
      <c r="G1"/>
    </row>
    <row r="2" spans="1:5" ht="15" customHeight="1">
      <c r="A2" s="171" t="s">
        <v>3</v>
      </c>
      <c r="B2" s="171" t="s">
        <v>4</v>
      </c>
      <c r="C2" s="171" t="s">
        <v>5</v>
      </c>
      <c r="D2" s="171" t="s">
        <v>6</v>
      </c>
      <c r="E2" s="172" t="s">
        <v>7</v>
      </c>
    </row>
    <row r="3" spans="1:5" ht="15" customHeight="1">
      <c r="A3" s="173" t="s">
        <v>8</v>
      </c>
      <c r="B3" s="174" t="s">
        <v>9</v>
      </c>
      <c r="C3" s="174" t="s">
        <v>10</v>
      </c>
      <c r="D3" s="174" t="s">
        <v>11</v>
      </c>
      <c r="E3" s="174" t="s">
        <v>12</v>
      </c>
    </row>
    <row r="4" spans="1:5" ht="15" customHeight="1">
      <c r="A4" s="175"/>
      <c r="B4" s="174" t="s">
        <v>13</v>
      </c>
      <c r="C4" s="174" t="s">
        <v>14</v>
      </c>
      <c r="D4" s="174" t="s">
        <v>15</v>
      </c>
      <c r="E4" s="174" t="s">
        <v>16</v>
      </c>
    </row>
    <row r="5" spans="1:5" ht="15" customHeight="1">
      <c r="A5" s="175"/>
      <c r="B5" s="174" t="s">
        <v>17</v>
      </c>
      <c r="C5" s="174" t="s">
        <v>18</v>
      </c>
      <c r="D5" s="174" t="s">
        <v>19</v>
      </c>
      <c r="E5" s="174" t="s">
        <v>20</v>
      </c>
    </row>
    <row r="6" spans="1:5" ht="15" customHeight="1">
      <c r="A6" s="175"/>
      <c r="B6" s="174" t="s">
        <v>21</v>
      </c>
      <c r="C6" s="174" t="s">
        <v>22</v>
      </c>
      <c r="D6" s="174" t="s">
        <v>23</v>
      </c>
      <c r="E6" s="174" t="s">
        <v>24</v>
      </c>
    </row>
    <row r="7" spans="1:5" ht="15" customHeight="1">
      <c r="A7" s="175"/>
      <c r="B7" s="174" t="s">
        <v>25</v>
      </c>
      <c r="C7" s="174" t="s">
        <v>26</v>
      </c>
      <c r="D7" s="174" t="s">
        <v>27</v>
      </c>
      <c r="E7" s="174" t="s">
        <v>28</v>
      </c>
    </row>
    <row r="8" spans="1:5" ht="15" customHeight="1">
      <c r="A8" s="175"/>
      <c r="B8" s="174" t="s">
        <v>29</v>
      </c>
      <c r="C8" s="174" t="s">
        <v>30</v>
      </c>
      <c r="D8" s="174" t="s">
        <v>31</v>
      </c>
      <c r="E8" s="174" t="s">
        <v>32</v>
      </c>
    </row>
    <row r="9" spans="1:5" ht="15" customHeight="1">
      <c r="A9" s="175"/>
      <c r="B9" s="174" t="s">
        <v>33</v>
      </c>
      <c r="C9" s="174" t="s">
        <v>34</v>
      </c>
      <c r="D9" s="174" t="s">
        <v>35</v>
      </c>
      <c r="E9" s="174" t="s">
        <v>36</v>
      </c>
    </row>
    <row r="10" spans="1:5" ht="15" customHeight="1">
      <c r="A10" s="175"/>
      <c r="B10" s="174" t="s">
        <v>37</v>
      </c>
      <c r="C10" s="174" t="s">
        <v>38</v>
      </c>
      <c r="D10" s="174" t="s">
        <v>39</v>
      </c>
      <c r="E10" s="174" t="s">
        <v>40</v>
      </c>
    </row>
    <row r="11" spans="1:5" ht="15" customHeight="1">
      <c r="A11" s="175"/>
      <c r="B11" s="174" t="s">
        <v>41</v>
      </c>
      <c r="C11" s="174" t="s">
        <v>42</v>
      </c>
      <c r="D11" s="174" t="s">
        <v>43</v>
      </c>
      <c r="E11" s="174" t="s">
        <v>44</v>
      </c>
    </row>
    <row r="12" spans="1:5" ht="15" customHeight="1">
      <c r="A12" s="175"/>
      <c r="B12" s="174" t="s">
        <v>45</v>
      </c>
      <c r="C12" s="174" t="s">
        <v>46</v>
      </c>
      <c r="D12" s="174" t="s">
        <v>47</v>
      </c>
      <c r="E12" s="174" t="s">
        <v>48</v>
      </c>
    </row>
    <row r="13" spans="1:5" ht="15" customHeight="1">
      <c r="A13" s="175"/>
      <c r="B13" s="174" t="s">
        <v>49</v>
      </c>
      <c r="C13" s="174" t="s">
        <v>50</v>
      </c>
      <c r="D13" s="174" t="s">
        <v>51</v>
      </c>
      <c r="E13" s="174" t="s">
        <v>52</v>
      </c>
    </row>
    <row r="14" spans="1:5" ht="15" customHeight="1">
      <c r="A14" s="175"/>
      <c r="B14" s="174" t="s">
        <v>53</v>
      </c>
      <c r="C14" s="174" t="s">
        <v>54</v>
      </c>
      <c r="D14" s="174" t="s">
        <v>55</v>
      </c>
      <c r="E14" s="174" t="s">
        <v>56</v>
      </c>
    </row>
    <row r="15" spans="1:5" ht="15" customHeight="1">
      <c r="A15" s="175"/>
      <c r="B15" s="174" t="s">
        <v>57</v>
      </c>
      <c r="C15" s="174" t="s">
        <v>58</v>
      </c>
      <c r="D15" s="174" t="s">
        <v>59</v>
      </c>
      <c r="E15" s="174" t="s">
        <v>60</v>
      </c>
    </row>
    <row r="16" spans="1:5" ht="15" customHeight="1">
      <c r="A16" s="175"/>
      <c r="B16" s="174" t="s">
        <v>61</v>
      </c>
      <c r="C16" s="174" t="s">
        <v>62</v>
      </c>
      <c r="D16" s="174" t="s">
        <v>63</v>
      </c>
      <c r="E16" s="174" t="s">
        <v>64</v>
      </c>
    </row>
    <row r="17" spans="1:5" ht="15" customHeight="1">
      <c r="A17" s="175"/>
      <c r="B17" s="174" t="s">
        <v>65</v>
      </c>
      <c r="C17" s="174" t="s">
        <v>66</v>
      </c>
      <c r="D17" s="174" t="s">
        <v>67</v>
      </c>
      <c r="E17" s="174" t="s">
        <v>68</v>
      </c>
    </row>
    <row r="18" spans="1:5" ht="15" customHeight="1">
      <c r="A18" s="175"/>
      <c r="B18" s="174" t="s">
        <v>69</v>
      </c>
      <c r="C18" s="174" t="s">
        <v>70</v>
      </c>
      <c r="D18" s="174" t="s">
        <v>71</v>
      </c>
      <c r="E18" s="174" t="s">
        <v>72</v>
      </c>
    </row>
    <row r="19" spans="1:5" ht="15" customHeight="1">
      <c r="A19" s="175"/>
      <c r="B19" s="174" t="s">
        <v>73</v>
      </c>
      <c r="C19" s="174" t="s">
        <v>74</v>
      </c>
      <c r="D19" s="174" t="s">
        <v>75</v>
      </c>
      <c r="E19" s="174" t="s">
        <v>76</v>
      </c>
    </row>
    <row r="20" spans="1:5" ht="15" customHeight="1">
      <c r="A20" s="175"/>
      <c r="B20" s="174" t="s">
        <v>77</v>
      </c>
      <c r="C20" s="174" t="s">
        <v>78</v>
      </c>
      <c r="D20" s="174" t="s">
        <v>79</v>
      </c>
      <c r="E20" s="174" t="s">
        <v>80</v>
      </c>
    </row>
    <row r="21" spans="1:5" ht="15" customHeight="1">
      <c r="A21" s="175"/>
      <c r="B21" s="174" t="s">
        <v>81</v>
      </c>
      <c r="C21" s="174" t="s">
        <v>82</v>
      </c>
      <c r="D21" s="174" t="s">
        <v>83</v>
      </c>
      <c r="E21" s="174" t="s">
        <v>84</v>
      </c>
    </row>
    <row r="22" spans="1:5" ht="15" customHeight="1">
      <c r="A22" s="175"/>
      <c r="B22" s="174" t="s">
        <v>85</v>
      </c>
      <c r="C22" s="174" t="s">
        <v>86</v>
      </c>
      <c r="D22" s="174" t="s">
        <v>87</v>
      </c>
      <c r="E22" s="174" t="s">
        <v>88</v>
      </c>
    </row>
    <row r="23" spans="1:5" ht="15" customHeight="1">
      <c r="A23" s="175"/>
      <c r="B23" s="174" t="s">
        <v>89</v>
      </c>
      <c r="C23" s="174" t="s">
        <v>90</v>
      </c>
      <c r="D23" s="174" t="s">
        <v>91</v>
      </c>
      <c r="E23" s="174" t="s">
        <v>92</v>
      </c>
    </row>
    <row r="24" spans="1:5" ht="15" customHeight="1">
      <c r="A24" s="175"/>
      <c r="B24" s="174" t="s">
        <v>93</v>
      </c>
      <c r="C24" s="174" t="s">
        <v>94</v>
      </c>
      <c r="D24" s="174" t="s">
        <v>95</v>
      </c>
      <c r="E24" s="174" t="s">
        <v>96</v>
      </c>
    </row>
    <row r="25" spans="1:5" ht="15" customHeight="1">
      <c r="A25" s="175"/>
      <c r="B25" s="174" t="s">
        <v>97</v>
      </c>
      <c r="C25" s="174" t="s">
        <v>98</v>
      </c>
      <c r="D25" s="174" t="s">
        <v>99</v>
      </c>
      <c r="E25" s="174" t="s">
        <v>100</v>
      </c>
    </row>
    <row r="26" spans="1:5" ht="15" customHeight="1">
      <c r="A26" s="175"/>
      <c r="B26" s="174" t="s">
        <v>101</v>
      </c>
      <c r="C26" s="174" t="s">
        <v>102</v>
      </c>
      <c r="D26" s="174" t="s">
        <v>103</v>
      </c>
      <c r="E26" s="174" t="s">
        <v>104</v>
      </c>
    </row>
    <row r="27" spans="1:5" ht="15" customHeight="1">
      <c r="A27" s="175"/>
      <c r="B27" s="174" t="s">
        <v>105</v>
      </c>
      <c r="C27" s="174" t="s">
        <v>106</v>
      </c>
      <c r="D27" s="174" t="s">
        <v>107</v>
      </c>
      <c r="E27" s="174" t="s">
        <v>108</v>
      </c>
    </row>
    <row r="28" spans="1:5" ht="15" customHeight="1">
      <c r="A28" s="175"/>
      <c r="B28" s="174" t="s">
        <v>109</v>
      </c>
      <c r="C28" s="174" t="s">
        <v>110</v>
      </c>
      <c r="D28" s="174" t="s">
        <v>111</v>
      </c>
      <c r="E28" s="174" t="s">
        <v>112</v>
      </c>
    </row>
    <row r="29" spans="1:5" ht="15" customHeight="1">
      <c r="A29" s="175"/>
      <c r="B29" s="174" t="s">
        <v>113</v>
      </c>
      <c r="C29" s="174" t="s">
        <v>114</v>
      </c>
      <c r="D29" s="174" t="s">
        <v>115</v>
      </c>
      <c r="E29" s="174" t="s">
        <v>116</v>
      </c>
    </row>
    <row r="30" spans="1:5" ht="15" customHeight="1">
      <c r="A30" s="175"/>
      <c r="B30" s="174" t="s">
        <v>117</v>
      </c>
      <c r="C30" s="174" t="s">
        <v>118</v>
      </c>
      <c r="D30" s="174" t="s">
        <v>119</v>
      </c>
      <c r="E30" s="174" t="s">
        <v>120</v>
      </c>
    </row>
    <row r="31" spans="1:5" ht="15" customHeight="1">
      <c r="A31" s="175"/>
      <c r="B31" s="174" t="s">
        <v>121</v>
      </c>
      <c r="C31" s="174" t="s">
        <v>122</v>
      </c>
      <c r="D31" s="174" t="s">
        <v>123</v>
      </c>
      <c r="E31" s="174" t="s">
        <v>124</v>
      </c>
    </row>
    <row r="32" spans="1:5" ht="15" customHeight="1">
      <c r="A32" s="175"/>
      <c r="B32" s="174" t="s">
        <v>125</v>
      </c>
      <c r="C32" s="174" t="s">
        <v>126</v>
      </c>
      <c r="D32" s="174" t="s">
        <v>127</v>
      </c>
      <c r="E32" s="174" t="s">
        <v>128</v>
      </c>
    </row>
    <row r="33" spans="1:5" ht="15" customHeight="1">
      <c r="A33" s="175"/>
      <c r="B33" s="174" t="s">
        <v>129</v>
      </c>
      <c r="C33" s="174" t="s">
        <v>130</v>
      </c>
      <c r="D33" s="174" t="s">
        <v>131</v>
      </c>
      <c r="E33" s="174" t="s">
        <v>132</v>
      </c>
    </row>
    <row r="34" spans="1:5" ht="15" customHeight="1">
      <c r="A34" s="175"/>
      <c r="B34" s="174" t="s">
        <v>133</v>
      </c>
      <c r="C34" s="174" t="s">
        <v>134</v>
      </c>
      <c r="D34" s="174" t="s">
        <v>135</v>
      </c>
      <c r="E34" s="174" t="s">
        <v>136</v>
      </c>
    </row>
    <row r="35" spans="1:5" ht="15" customHeight="1">
      <c r="A35" s="175"/>
      <c r="B35" s="174" t="s">
        <v>137</v>
      </c>
      <c r="C35" s="174" t="s">
        <v>138</v>
      </c>
      <c r="D35" s="174" t="s">
        <v>139</v>
      </c>
      <c r="E35" s="174" t="s">
        <v>140</v>
      </c>
    </row>
    <row r="36" spans="1:5" ht="15" customHeight="1">
      <c r="A36" s="175"/>
      <c r="B36" s="174" t="s">
        <v>141</v>
      </c>
      <c r="C36" s="174" t="s">
        <v>142</v>
      </c>
      <c r="D36" s="174" t="s">
        <v>143</v>
      </c>
      <c r="E36" s="174" t="s">
        <v>144</v>
      </c>
    </row>
    <row r="37" spans="1:5" ht="15" customHeight="1">
      <c r="A37" s="175"/>
      <c r="B37" s="174" t="s">
        <v>145</v>
      </c>
      <c r="C37" s="174" t="s">
        <v>146</v>
      </c>
      <c r="D37" s="174" t="s">
        <v>147</v>
      </c>
      <c r="E37" s="174" t="s">
        <v>148</v>
      </c>
    </row>
    <row r="38" spans="1:5" ht="15" customHeight="1">
      <c r="A38" s="175"/>
      <c r="B38" s="174" t="s">
        <v>149</v>
      </c>
      <c r="C38" s="174" t="s">
        <v>150</v>
      </c>
      <c r="D38" s="174" t="s">
        <v>151</v>
      </c>
      <c r="E38" s="174" t="s">
        <v>152</v>
      </c>
    </row>
    <row r="39" spans="1:5" ht="15" customHeight="1">
      <c r="A39" s="175"/>
      <c r="B39" s="174" t="s">
        <v>153</v>
      </c>
      <c r="C39" s="174" t="s">
        <v>154</v>
      </c>
      <c r="D39" s="174" t="s">
        <v>155</v>
      </c>
      <c r="E39" s="174" t="s">
        <v>156</v>
      </c>
    </row>
    <row r="40" spans="1:5" ht="15" customHeight="1">
      <c r="A40" s="175"/>
      <c r="B40" s="174" t="s">
        <v>157</v>
      </c>
      <c r="C40" s="174" t="s">
        <v>158</v>
      </c>
      <c r="D40" s="174" t="s">
        <v>159</v>
      </c>
      <c r="E40" s="174" t="s">
        <v>160</v>
      </c>
    </row>
    <row r="41" spans="1:5" ht="15" customHeight="1">
      <c r="A41" s="175"/>
      <c r="B41" s="174" t="s">
        <v>161</v>
      </c>
      <c r="C41" s="174" t="s">
        <v>162</v>
      </c>
      <c r="D41" s="174" t="s">
        <v>163</v>
      </c>
      <c r="E41" s="174" t="s">
        <v>164</v>
      </c>
    </row>
    <row r="42" spans="1:5" ht="15" customHeight="1">
      <c r="A42" s="175"/>
      <c r="B42" s="174" t="s">
        <v>165</v>
      </c>
      <c r="C42" s="174" t="s">
        <v>166</v>
      </c>
      <c r="D42" s="174" t="s">
        <v>167</v>
      </c>
      <c r="E42" s="174" t="s">
        <v>168</v>
      </c>
    </row>
    <row r="43" spans="1:5" ht="15" customHeight="1">
      <c r="A43" s="175"/>
      <c r="B43" s="174" t="s">
        <v>169</v>
      </c>
      <c r="C43" s="174" t="s">
        <v>170</v>
      </c>
      <c r="D43" s="174" t="s">
        <v>171</v>
      </c>
      <c r="E43" s="174" t="s">
        <v>172</v>
      </c>
    </row>
    <row r="44" spans="1:5" ht="15" customHeight="1">
      <c r="A44" s="175"/>
      <c r="B44" s="174" t="s">
        <v>173</v>
      </c>
      <c r="C44" s="174" t="s">
        <v>174</v>
      </c>
      <c r="D44" s="174" t="s">
        <v>175</v>
      </c>
      <c r="E44" s="174" t="s">
        <v>176</v>
      </c>
    </row>
    <row r="45" spans="1:5" ht="15" customHeight="1">
      <c r="A45" s="175"/>
      <c r="B45" s="174" t="s">
        <v>177</v>
      </c>
      <c r="C45" s="174" t="s">
        <v>178</v>
      </c>
      <c r="D45" s="174" t="s">
        <v>179</v>
      </c>
      <c r="E45" s="174" t="s">
        <v>180</v>
      </c>
    </row>
    <row r="46" spans="1:5" ht="15" customHeight="1">
      <c r="A46" s="175"/>
      <c r="B46" s="174" t="s">
        <v>181</v>
      </c>
      <c r="C46" s="174" t="s">
        <v>182</v>
      </c>
      <c r="D46" s="174" t="s">
        <v>183</v>
      </c>
      <c r="E46" s="174" t="s">
        <v>184</v>
      </c>
    </row>
    <row r="47" spans="1:5" ht="15" customHeight="1">
      <c r="A47" s="175"/>
      <c r="B47" s="174" t="s">
        <v>185</v>
      </c>
      <c r="C47" s="174" t="s">
        <v>186</v>
      </c>
      <c r="D47" s="174" t="s">
        <v>187</v>
      </c>
      <c r="E47" s="174" t="s">
        <v>188</v>
      </c>
    </row>
    <row r="48" spans="1:5" ht="15" customHeight="1">
      <c r="A48" s="175"/>
      <c r="B48" s="174" t="s">
        <v>189</v>
      </c>
      <c r="C48" s="174" t="s">
        <v>190</v>
      </c>
      <c r="D48" s="174" t="s">
        <v>191</v>
      </c>
      <c r="E48" s="174" t="s">
        <v>192</v>
      </c>
    </row>
    <row r="49" spans="1:5" ht="15" customHeight="1">
      <c r="A49" s="175"/>
      <c r="B49" s="174" t="s">
        <v>193</v>
      </c>
      <c r="C49" s="174" t="s">
        <v>194</v>
      </c>
      <c r="D49" s="174" t="s">
        <v>195</v>
      </c>
      <c r="E49" s="174" t="s">
        <v>196</v>
      </c>
    </row>
    <row r="50" spans="1:5" ht="15" customHeight="1">
      <c r="A50" s="175"/>
      <c r="B50" s="174" t="s">
        <v>197</v>
      </c>
      <c r="C50" s="174" t="s">
        <v>198</v>
      </c>
      <c r="D50" s="174" t="s">
        <v>199</v>
      </c>
      <c r="E50" s="174" t="s">
        <v>200</v>
      </c>
    </row>
    <row r="51" spans="1:5" ht="15" customHeight="1">
      <c r="A51" s="175"/>
      <c r="B51" s="174" t="s">
        <v>201</v>
      </c>
      <c r="C51" s="174" t="s">
        <v>202</v>
      </c>
      <c r="D51" s="174" t="s">
        <v>203</v>
      </c>
      <c r="E51" s="174" t="s">
        <v>204</v>
      </c>
    </row>
    <row r="52" spans="1:5" ht="15" customHeight="1">
      <c r="A52" s="175"/>
      <c r="B52" s="174" t="s">
        <v>205</v>
      </c>
      <c r="C52" s="174" t="s">
        <v>206</v>
      </c>
      <c r="D52" s="174" t="s">
        <v>207</v>
      </c>
      <c r="E52" s="174" t="s">
        <v>208</v>
      </c>
    </row>
    <row r="53" spans="1:5" ht="15" customHeight="1">
      <c r="A53" s="175"/>
      <c r="B53" s="174" t="s">
        <v>209</v>
      </c>
      <c r="C53" s="174" t="s">
        <v>210</v>
      </c>
      <c r="D53" s="174" t="s">
        <v>211</v>
      </c>
      <c r="E53" s="174" t="s">
        <v>212</v>
      </c>
    </row>
    <row r="54" spans="1:5" ht="15" customHeight="1">
      <c r="A54" s="175"/>
      <c r="B54" s="174" t="s">
        <v>213</v>
      </c>
      <c r="C54" s="174" t="s">
        <v>214</v>
      </c>
      <c r="D54" s="174" t="s">
        <v>215</v>
      </c>
      <c r="E54" s="174" t="s">
        <v>216</v>
      </c>
    </row>
    <row r="55" spans="1:5" ht="15" customHeight="1">
      <c r="A55" s="175"/>
      <c r="B55" s="174" t="s">
        <v>217</v>
      </c>
      <c r="C55" s="174" t="s">
        <v>218</v>
      </c>
      <c r="D55" s="174" t="s">
        <v>219</v>
      </c>
      <c r="E55" s="174" t="s">
        <v>220</v>
      </c>
    </row>
    <row r="56" spans="1:5" ht="15" customHeight="1">
      <c r="A56" s="175"/>
      <c r="B56" s="174" t="s">
        <v>221</v>
      </c>
      <c r="C56" s="174" t="s">
        <v>222</v>
      </c>
      <c r="D56" s="174" t="s">
        <v>223</v>
      </c>
      <c r="E56" s="174" t="s">
        <v>224</v>
      </c>
    </row>
    <row r="57" spans="1:5" ht="15" customHeight="1">
      <c r="A57" s="175"/>
      <c r="B57" s="174" t="s">
        <v>225</v>
      </c>
      <c r="C57" s="174" t="s">
        <v>226</v>
      </c>
      <c r="D57" s="174" t="s">
        <v>227</v>
      </c>
      <c r="E57" s="174" t="s">
        <v>228</v>
      </c>
    </row>
    <row r="58" spans="1:5" ht="15" customHeight="1">
      <c r="A58" s="175"/>
      <c r="B58" s="174" t="s">
        <v>229</v>
      </c>
      <c r="C58" s="174" t="s">
        <v>230</v>
      </c>
      <c r="D58" s="174" t="s">
        <v>231</v>
      </c>
      <c r="E58" s="174" t="s">
        <v>232</v>
      </c>
    </row>
    <row r="59" spans="1:5" ht="15" customHeight="1">
      <c r="A59" s="175"/>
      <c r="B59" s="174" t="s">
        <v>233</v>
      </c>
      <c r="C59" s="174" t="s">
        <v>234</v>
      </c>
      <c r="D59" s="174" t="s">
        <v>235</v>
      </c>
      <c r="E59" s="174" t="s">
        <v>236</v>
      </c>
    </row>
    <row r="60" spans="1:5" ht="15" customHeight="1">
      <c r="A60" s="175"/>
      <c r="B60" s="174" t="s">
        <v>237</v>
      </c>
      <c r="C60" s="174" t="s">
        <v>238</v>
      </c>
      <c r="D60" s="174" t="s">
        <v>239</v>
      </c>
      <c r="E60" s="174" t="s">
        <v>240</v>
      </c>
    </row>
    <row r="61" spans="1:5" ht="15" customHeight="1">
      <c r="A61" s="175"/>
      <c r="B61" s="174" t="s">
        <v>241</v>
      </c>
      <c r="C61" s="174" t="s">
        <v>242</v>
      </c>
      <c r="D61" s="174" t="s">
        <v>243</v>
      </c>
      <c r="E61" s="174" t="s">
        <v>244</v>
      </c>
    </row>
    <row r="62" spans="1:5" ht="15" customHeight="1">
      <c r="A62" s="175"/>
      <c r="B62" s="174" t="s">
        <v>245</v>
      </c>
      <c r="C62" s="174" t="s">
        <v>246</v>
      </c>
      <c r="D62" s="174" t="s">
        <v>247</v>
      </c>
      <c r="E62" s="174" t="s">
        <v>248</v>
      </c>
    </row>
    <row r="63" spans="1:5" ht="15" customHeight="1">
      <c r="A63" s="175"/>
      <c r="B63" s="174" t="s">
        <v>249</v>
      </c>
      <c r="C63" s="174" t="s">
        <v>250</v>
      </c>
      <c r="D63" s="174" t="s">
        <v>251</v>
      </c>
      <c r="E63" s="174" t="s">
        <v>252</v>
      </c>
    </row>
    <row r="64" spans="1:5" ht="15" customHeight="1">
      <c r="A64" s="175"/>
      <c r="B64" s="174" t="s">
        <v>253</v>
      </c>
      <c r="C64" s="174" t="s">
        <v>254</v>
      </c>
      <c r="D64" s="174" t="s">
        <v>255</v>
      </c>
      <c r="E64" s="174" t="s">
        <v>256</v>
      </c>
    </row>
    <row r="65" spans="1:5" ht="15" customHeight="1">
      <c r="A65" s="175"/>
      <c r="B65" s="174" t="s">
        <v>257</v>
      </c>
      <c r="C65" s="174" t="s">
        <v>258</v>
      </c>
      <c r="D65" s="174" t="s">
        <v>259</v>
      </c>
      <c r="E65" s="174" t="s">
        <v>260</v>
      </c>
    </row>
    <row r="66" spans="1:5" ht="15" customHeight="1">
      <c r="A66" s="175"/>
      <c r="B66" s="174" t="s">
        <v>261</v>
      </c>
      <c r="C66" s="174" t="s">
        <v>262</v>
      </c>
      <c r="D66" s="174" t="s">
        <v>263</v>
      </c>
      <c r="E66" s="174" t="s">
        <v>264</v>
      </c>
    </row>
    <row r="67" spans="1:5" ht="15" customHeight="1">
      <c r="A67" s="175"/>
      <c r="B67" s="174" t="s">
        <v>265</v>
      </c>
      <c r="C67" s="174" t="s">
        <v>266</v>
      </c>
      <c r="D67" s="174" t="s">
        <v>267</v>
      </c>
      <c r="E67" s="174" t="s">
        <v>268</v>
      </c>
    </row>
    <row r="68" spans="1:5" ht="15" customHeight="1">
      <c r="A68" s="175"/>
      <c r="B68" s="174" t="s">
        <v>269</v>
      </c>
      <c r="C68" s="174" t="s">
        <v>270</v>
      </c>
      <c r="D68" s="174" t="s">
        <v>271</v>
      </c>
      <c r="E68" s="174" t="s">
        <v>272</v>
      </c>
    </row>
    <row r="69" spans="1:5" ht="15" customHeight="1">
      <c r="A69" s="175"/>
      <c r="B69" s="174" t="s">
        <v>273</v>
      </c>
      <c r="C69" s="174" t="s">
        <v>274</v>
      </c>
      <c r="D69" s="174" t="s">
        <v>275</v>
      </c>
      <c r="E69" s="174" t="s">
        <v>276</v>
      </c>
    </row>
    <row r="70" spans="1:5" ht="15" customHeight="1">
      <c r="A70" s="175"/>
      <c r="B70" s="174" t="s">
        <v>277</v>
      </c>
      <c r="C70" s="174" t="s">
        <v>278</v>
      </c>
      <c r="D70" s="174" t="s">
        <v>279</v>
      </c>
      <c r="E70" s="174" t="s">
        <v>280</v>
      </c>
    </row>
    <row r="71" spans="1:5" ht="15" customHeight="1">
      <c r="A71" s="175"/>
      <c r="B71" s="174" t="s">
        <v>281</v>
      </c>
      <c r="C71" s="174" t="s">
        <v>282</v>
      </c>
      <c r="D71" s="174" t="s">
        <v>283</v>
      </c>
      <c r="E71" s="174" t="s">
        <v>284</v>
      </c>
    </row>
    <row r="72" spans="1:5" ht="15" customHeight="1">
      <c r="A72" s="175"/>
      <c r="B72" s="174" t="s">
        <v>285</v>
      </c>
      <c r="C72" s="174" t="s">
        <v>286</v>
      </c>
      <c r="D72" s="174" t="s">
        <v>287</v>
      </c>
      <c r="E72" s="174" t="s">
        <v>288</v>
      </c>
    </row>
    <row r="73" spans="1:5" ht="15" customHeight="1">
      <c r="A73" s="175"/>
      <c r="B73" s="174" t="s">
        <v>289</v>
      </c>
      <c r="C73" s="174" t="s">
        <v>290</v>
      </c>
      <c r="D73" s="174" t="s">
        <v>291</v>
      </c>
      <c r="E73" s="174" t="s">
        <v>292</v>
      </c>
    </row>
    <row r="74" spans="1:5" ht="15" customHeight="1">
      <c r="A74" s="175"/>
      <c r="B74" s="174" t="s">
        <v>293</v>
      </c>
      <c r="C74" s="174" t="s">
        <v>294</v>
      </c>
      <c r="D74" s="174" t="s">
        <v>295</v>
      </c>
      <c r="E74" s="174" t="s">
        <v>296</v>
      </c>
    </row>
    <row r="75" spans="1:5" ht="15" customHeight="1">
      <c r="A75" s="175"/>
      <c r="B75" s="174" t="s">
        <v>297</v>
      </c>
      <c r="C75" s="174" t="s">
        <v>298</v>
      </c>
      <c r="D75" s="174" t="s">
        <v>299</v>
      </c>
      <c r="E75" s="174" t="s">
        <v>300</v>
      </c>
    </row>
    <row r="76" spans="1:5" ht="15" customHeight="1">
      <c r="A76" s="175"/>
      <c r="B76" s="174" t="s">
        <v>301</v>
      </c>
      <c r="C76" s="174" t="s">
        <v>302</v>
      </c>
      <c r="D76" s="174" t="s">
        <v>303</v>
      </c>
      <c r="E76" s="174" t="s">
        <v>304</v>
      </c>
    </row>
    <row r="77" spans="1:5" ht="15" customHeight="1">
      <c r="A77" s="175"/>
      <c r="B77" s="174" t="s">
        <v>305</v>
      </c>
      <c r="C77" s="174" t="s">
        <v>306</v>
      </c>
      <c r="D77" s="174" t="s">
        <v>307</v>
      </c>
      <c r="E77" s="174" t="s">
        <v>308</v>
      </c>
    </row>
    <row r="78" spans="1:5" ht="15" customHeight="1">
      <c r="A78" s="175"/>
      <c r="B78" s="174" t="s">
        <v>309</v>
      </c>
      <c r="C78" s="174" t="s">
        <v>310</v>
      </c>
      <c r="D78" s="174" t="s">
        <v>311</v>
      </c>
      <c r="E78" s="174" t="s">
        <v>312</v>
      </c>
    </row>
    <row r="79" spans="1:5" ht="15" customHeight="1">
      <c r="A79" s="175"/>
      <c r="B79" s="174" t="s">
        <v>313</v>
      </c>
      <c r="C79" s="174" t="s">
        <v>314</v>
      </c>
      <c r="D79" s="174" t="s">
        <v>315</v>
      </c>
      <c r="E79" s="174" t="s">
        <v>316</v>
      </c>
    </row>
    <row r="80" spans="1:5" ht="15" customHeight="1">
      <c r="A80" s="175"/>
      <c r="B80" s="174" t="s">
        <v>317</v>
      </c>
      <c r="C80" s="174" t="s">
        <v>318</v>
      </c>
      <c r="D80" s="174" t="s">
        <v>319</v>
      </c>
      <c r="E80" s="174" t="s">
        <v>320</v>
      </c>
    </row>
    <row r="81" spans="1:5" ht="15" customHeight="1">
      <c r="A81" s="175"/>
      <c r="B81" s="174" t="s">
        <v>321</v>
      </c>
      <c r="C81" s="174" t="s">
        <v>322</v>
      </c>
      <c r="D81" s="174" t="s">
        <v>323</v>
      </c>
      <c r="E81" s="174" t="s">
        <v>324</v>
      </c>
    </row>
    <row r="82" spans="1:5" ht="15" customHeight="1">
      <c r="A82" s="175"/>
      <c r="B82" s="174" t="s">
        <v>325</v>
      </c>
      <c r="C82" s="174" t="s">
        <v>326</v>
      </c>
      <c r="D82" s="174" t="s">
        <v>327</v>
      </c>
      <c r="E82" s="174" t="s">
        <v>328</v>
      </c>
    </row>
    <row r="83" spans="1:5" ht="15" customHeight="1">
      <c r="A83" s="175"/>
      <c r="B83" s="174" t="s">
        <v>329</v>
      </c>
      <c r="C83" s="174" t="s">
        <v>330</v>
      </c>
      <c r="D83" s="174" t="s">
        <v>331</v>
      </c>
      <c r="E83" s="174" t="s">
        <v>332</v>
      </c>
    </row>
    <row r="84" spans="1:5" ht="15" customHeight="1">
      <c r="A84" s="175"/>
      <c r="B84" s="174" t="s">
        <v>333</v>
      </c>
      <c r="C84" s="174" t="s">
        <v>334</v>
      </c>
      <c r="D84" s="174" t="s">
        <v>335</v>
      </c>
      <c r="E84" s="174" t="s">
        <v>336</v>
      </c>
    </row>
    <row r="85" spans="1:5" ht="15" customHeight="1">
      <c r="A85" s="175"/>
      <c r="B85" s="174" t="s">
        <v>337</v>
      </c>
      <c r="C85" s="174" t="s">
        <v>338</v>
      </c>
      <c r="D85" s="174" t="s">
        <v>339</v>
      </c>
      <c r="E85" s="174" t="s">
        <v>340</v>
      </c>
    </row>
    <row r="86" spans="1:5" ht="15" customHeight="1">
      <c r="A86" s="175"/>
      <c r="B86" s="174" t="s">
        <v>341</v>
      </c>
      <c r="C86" s="174" t="s">
        <v>342</v>
      </c>
      <c r="D86" s="174" t="s">
        <v>343</v>
      </c>
      <c r="E86" s="174" t="s">
        <v>344</v>
      </c>
    </row>
    <row r="87" spans="1:5" ht="15" customHeight="1">
      <c r="A87" s="175"/>
      <c r="B87" s="174" t="s">
        <v>345</v>
      </c>
      <c r="C87" s="174" t="s">
        <v>346</v>
      </c>
      <c r="D87" s="174" t="s">
        <v>346</v>
      </c>
      <c r="E87" s="174" t="s">
        <v>346</v>
      </c>
    </row>
    <row r="88" spans="1:5" ht="15" customHeight="1">
      <c r="A88" s="175"/>
      <c r="B88" s="174" t="s">
        <v>347</v>
      </c>
      <c r="C88" s="174" t="s">
        <v>346</v>
      </c>
      <c r="D88" s="174" t="s">
        <v>346</v>
      </c>
      <c r="E88" s="174" t="s">
        <v>346</v>
      </c>
    </row>
    <row r="89" spans="1:5" ht="15" customHeight="1">
      <c r="A89" s="175"/>
      <c r="B89" s="174" t="s">
        <v>348</v>
      </c>
      <c r="C89" s="174" t="s">
        <v>349</v>
      </c>
      <c r="D89" s="174" t="s">
        <v>350</v>
      </c>
      <c r="E89" s="174" t="s">
        <v>351</v>
      </c>
    </row>
    <row r="90" spans="1:5" ht="15" customHeight="1">
      <c r="A90" s="175"/>
      <c r="B90" s="174" t="s">
        <v>352</v>
      </c>
      <c r="C90" s="174" t="s">
        <v>353</v>
      </c>
      <c r="D90" s="174" t="s">
        <v>354</v>
      </c>
      <c r="E90" s="174" t="s">
        <v>355</v>
      </c>
    </row>
    <row r="91" spans="1:5" ht="15" customHeight="1">
      <c r="A91" s="175"/>
      <c r="B91" s="174" t="s">
        <v>356</v>
      </c>
      <c r="C91" s="174" t="s">
        <v>357</v>
      </c>
      <c r="D91" s="174" t="s">
        <v>358</v>
      </c>
      <c r="E91" s="174" t="s">
        <v>359</v>
      </c>
    </row>
    <row r="92" spans="1:5" ht="15" customHeight="1">
      <c r="A92" s="175"/>
      <c r="B92" s="174" t="s">
        <v>360</v>
      </c>
      <c r="C92" s="174" t="s">
        <v>361</v>
      </c>
      <c r="D92" s="174" t="s">
        <v>362</v>
      </c>
      <c r="E92" s="174" t="s">
        <v>363</v>
      </c>
    </row>
    <row r="93" spans="1:5" ht="15" customHeight="1">
      <c r="A93" s="175"/>
      <c r="B93" s="174" t="s">
        <v>364</v>
      </c>
      <c r="C93" s="174" t="s">
        <v>365</v>
      </c>
      <c r="D93" s="174" t="s">
        <v>366</v>
      </c>
      <c r="E93" s="174" t="s">
        <v>367</v>
      </c>
    </row>
    <row r="94" spans="1:5" ht="15" customHeight="1">
      <c r="A94" s="175"/>
      <c r="B94" s="174" t="s">
        <v>368</v>
      </c>
      <c r="C94" s="174" t="s">
        <v>369</v>
      </c>
      <c r="D94" s="174" t="s">
        <v>370</v>
      </c>
      <c r="E94" s="174" t="s">
        <v>371</v>
      </c>
    </row>
    <row r="95" spans="1:5" ht="15" customHeight="1">
      <c r="A95" s="175"/>
      <c r="B95" s="174" t="s">
        <v>372</v>
      </c>
      <c r="C95" s="174" t="s">
        <v>373</v>
      </c>
      <c r="D95" s="174" t="s">
        <v>373</v>
      </c>
      <c r="E95" s="174" t="s">
        <v>373</v>
      </c>
    </row>
    <row r="96" spans="1:5" ht="15" customHeight="1">
      <c r="A96" s="175"/>
      <c r="B96" s="174" t="s">
        <v>374</v>
      </c>
      <c r="C96" s="174" t="s">
        <v>373</v>
      </c>
      <c r="D96" s="174" t="s">
        <v>373</v>
      </c>
      <c r="E96" s="174" t="s">
        <v>373</v>
      </c>
    </row>
    <row r="97" spans="1:5" ht="15" customHeight="1">
      <c r="A97" s="175"/>
      <c r="B97" s="174" t="s">
        <v>375</v>
      </c>
      <c r="C97" s="174" t="s">
        <v>376</v>
      </c>
      <c r="D97" s="174" t="s">
        <v>376</v>
      </c>
      <c r="E97" s="174" t="s">
        <v>376</v>
      </c>
    </row>
    <row r="98" spans="1:5" ht="15" customHeight="1">
      <c r="A98" s="176"/>
      <c r="B98" s="174" t="s">
        <v>377</v>
      </c>
      <c r="C98" s="174" t="s">
        <v>376</v>
      </c>
      <c r="D98" s="174" t="s">
        <v>376</v>
      </c>
      <c r="E98" s="174" t="s">
        <v>376</v>
      </c>
    </row>
    <row r="99" spans="1:5" ht="15" customHeight="1">
      <c r="A99" s="173" t="s">
        <v>378</v>
      </c>
      <c r="B99" s="174" t="s">
        <v>9</v>
      </c>
      <c r="C99" s="174" t="s">
        <v>379</v>
      </c>
      <c r="D99" s="174" t="s">
        <v>380</v>
      </c>
      <c r="E99" s="174" t="s">
        <v>381</v>
      </c>
    </row>
    <row r="100" spans="1:5" ht="15" customHeight="1">
      <c r="A100" s="175"/>
      <c r="B100" s="174" t="s">
        <v>13</v>
      </c>
      <c r="C100" s="174" t="s">
        <v>382</v>
      </c>
      <c r="D100" s="174" t="s">
        <v>383</v>
      </c>
      <c r="E100" s="174" t="s">
        <v>384</v>
      </c>
    </row>
    <row r="101" spans="1:5" ht="15" customHeight="1">
      <c r="A101" s="175"/>
      <c r="B101" s="174" t="s">
        <v>17</v>
      </c>
      <c r="C101" s="174" t="s">
        <v>385</v>
      </c>
      <c r="D101" s="174" t="s">
        <v>386</v>
      </c>
      <c r="E101" s="174" t="s">
        <v>387</v>
      </c>
    </row>
    <row r="102" spans="1:5" ht="15" customHeight="1">
      <c r="A102" s="175"/>
      <c r="B102" s="174" t="s">
        <v>21</v>
      </c>
      <c r="C102" s="174" t="s">
        <v>388</v>
      </c>
      <c r="D102" s="174" t="s">
        <v>389</v>
      </c>
      <c r="E102" s="174" t="s">
        <v>390</v>
      </c>
    </row>
    <row r="103" spans="1:5" ht="15" customHeight="1">
      <c r="A103" s="175"/>
      <c r="B103" s="174" t="s">
        <v>25</v>
      </c>
      <c r="C103" s="174" t="s">
        <v>391</v>
      </c>
      <c r="D103" s="174" t="s">
        <v>392</v>
      </c>
      <c r="E103" s="174" t="s">
        <v>393</v>
      </c>
    </row>
    <row r="104" spans="1:5" ht="15" customHeight="1">
      <c r="A104" s="175"/>
      <c r="B104" s="174" t="s">
        <v>29</v>
      </c>
      <c r="C104" s="174" t="s">
        <v>394</v>
      </c>
      <c r="D104" s="174" t="s">
        <v>395</v>
      </c>
      <c r="E104" s="174" t="s">
        <v>396</v>
      </c>
    </row>
    <row r="105" spans="1:5" ht="15" customHeight="1">
      <c r="A105" s="175"/>
      <c r="B105" s="174" t="s">
        <v>33</v>
      </c>
      <c r="C105" s="174" t="s">
        <v>397</v>
      </c>
      <c r="D105" s="174" t="s">
        <v>398</v>
      </c>
      <c r="E105" s="174" t="s">
        <v>399</v>
      </c>
    </row>
    <row r="106" spans="1:5" ht="15" customHeight="1">
      <c r="A106" s="175"/>
      <c r="B106" s="174" t="s">
        <v>37</v>
      </c>
      <c r="C106" s="174" t="s">
        <v>400</v>
      </c>
      <c r="D106" s="174" t="s">
        <v>401</v>
      </c>
      <c r="E106" s="174" t="s">
        <v>402</v>
      </c>
    </row>
    <row r="107" spans="1:5" ht="15" customHeight="1">
      <c r="A107" s="175"/>
      <c r="B107" s="174" t="s">
        <v>41</v>
      </c>
      <c r="C107" s="174" t="s">
        <v>403</v>
      </c>
      <c r="D107" s="174" t="s">
        <v>404</v>
      </c>
      <c r="E107" s="174" t="s">
        <v>405</v>
      </c>
    </row>
    <row r="108" spans="1:5" ht="15" customHeight="1">
      <c r="A108" s="175"/>
      <c r="B108" s="174" t="s">
        <v>45</v>
      </c>
      <c r="C108" s="174" t="s">
        <v>406</v>
      </c>
      <c r="D108" s="174" t="s">
        <v>407</v>
      </c>
      <c r="E108" s="174" t="s">
        <v>408</v>
      </c>
    </row>
    <row r="109" spans="1:5" ht="15" customHeight="1">
      <c r="A109" s="175"/>
      <c r="B109" s="174" t="s">
        <v>49</v>
      </c>
      <c r="C109" s="174" t="s">
        <v>409</v>
      </c>
      <c r="D109" s="174" t="s">
        <v>410</v>
      </c>
      <c r="E109" s="174" t="s">
        <v>411</v>
      </c>
    </row>
    <row r="110" spans="1:5" ht="15" customHeight="1">
      <c r="A110" s="175"/>
      <c r="B110" s="174" t="s">
        <v>53</v>
      </c>
      <c r="C110" s="174" t="s">
        <v>412</v>
      </c>
      <c r="D110" s="174" t="s">
        <v>413</v>
      </c>
      <c r="E110" s="174" t="s">
        <v>414</v>
      </c>
    </row>
    <row r="111" spans="1:5" ht="15" customHeight="1">
      <c r="A111" s="175"/>
      <c r="B111" s="174" t="s">
        <v>57</v>
      </c>
      <c r="C111" s="174" t="s">
        <v>415</v>
      </c>
      <c r="D111" s="174" t="s">
        <v>416</v>
      </c>
      <c r="E111" s="174" t="s">
        <v>417</v>
      </c>
    </row>
    <row r="112" spans="1:5" ht="15" customHeight="1">
      <c r="A112" s="175"/>
      <c r="B112" s="174" t="s">
        <v>61</v>
      </c>
      <c r="C112" s="174" t="s">
        <v>418</v>
      </c>
      <c r="D112" s="174" t="s">
        <v>419</v>
      </c>
      <c r="E112" s="174" t="s">
        <v>420</v>
      </c>
    </row>
    <row r="113" spans="1:5" ht="15" customHeight="1">
      <c r="A113" s="175"/>
      <c r="B113" s="174" t="s">
        <v>65</v>
      </c>
      <c r="C113" s="174" t="s">
        <v>421</v>
      </c>
      <c r="D113" s="174" t="s">
        <v>422</v>
      </c>
      <c r="E113" s="174" t="s">
        <v>423</v>
      </c>
    </row>
    <row r="114" spans="1:5" ht="15" customHeight="1">
      <c r="A114" s="175"/>
      <c r="B114" s="174" t="s">
        <v>69</v>
      </c>
      <c r="C114" s="174" t="s">
        <v>424</v>
      </c>
      <c r="D114" s="174" t="s">
        <v>425</v>
      </c>
      <c r="E114" s="174" t="s">
        <v>426</v>
      </c>
    </row>
    <row r="115" spans="1:5" ht="15" customHeight="1">
      <c r="A115" s="175"/>
      <c r="B115" s="174" t="s">
        <v>73</v>
      </c>
      <c r="C115" s="174" t="s">
        <v>427</v>
      </c>
      <c r="D115" s="174" t="s">
        <v>428</v>
      </c>
      <c r="E115" s="174" t="s">
        <v>429</v>
      </c>
    </row>
    <row r="116" spans="1:5" ht="15" customHeight="1">
      <c r="A116" s="175"/>
      <c r="B116" s="174" t="s">
        <v>77</v>
      </c>
      <c r="C116" s="174" t="s">
        <v>430</v>
      </c>
      <c r="D116" s="174" t="s">
        <v>431</v>
      </c>
      <c r="E116" s="174" t="s">
        <v>432</v>
      </c>
    </row>
    <row r="117" spans="1:5" ht="15" customHeight="1">
      <c r="A117" s="175"/>
      <c r="B117" s="174" t="s">
        <v>81</v>
      </c>
      <c r="C117" s="174" t="s">
        <v>433</v>
      </c>
      <c r="D117" s="174" t="s">
        <v>434</v>
      </c>
      <c r="E117" s="174" t="s">
        <v>435</v>
      </c>
    </row>
    <row r="118" spans="1:5" ht="15" customHeight="1">
      <c r="A118" s="175"/>
      <c r="B118" s="174" t="s">
        <v>85</v>
      </c>
      <c r="C118" s="174" t="s">
        <v>436</v>
      </c>
      <c r="D118" s="174" t="s">
        <v>437</v>
      </c>
      <c r="E118" s="174" t="s">
        <v>438</v>
      </c>
    </row>
    <row r="119" spans="1:5" ht="15" customHeight="1">
      <c r="A119" s="175"/>
      <c r="B119" s="174" t="s">
        <v>89</v>
      </c>
      <c r="C119" s="174" t="s">
        <v>439</v>
      </c>
      <c r="D119" s="174" t="s">
        <v>440</v>
      </c>
      <c r="E119" s="174" t="s">
        <v>441</v>
      </c>
    </row>
    <row r="120" spans="1:5" ht="15" customHeight="1">
      <c r="A120" s="175"/>
      <c r="B120" s="174" t="s">
        <v>93</v>
      </c>
      <c r="C120" s="174" t="s">
        <v>442</v>
      </c>
      <c r="D120" s="174" t="s">
        <v>443</v>
      </c>
      <c r="E120" s="174" t="s">
        <v>444</v>
      </c>
    </row>
    <row r="121" spans="1:5" ht="15" customHeight="1">
      <c r="A121" s="175"/>
      <c r="B121" s="174" t="s">
        <v>97</v>
      </c>
      <c r="C121" s="174" t="s">
        <v>445</v>
      </c>
      <c r="D121" s="174" t="s">
        <v>446</v>
      </c>
      <c r="E121" s="174" t="s">
        <v>447</v>
      </c>
    </row>
    <row r="122" spans="1:5" ht="15" customHeight="1">
      <c r="A122" s="175"/>
      <c r="B122" s="174" t="s">
        <v>101</v>
      </c>
      <c r="C122" s="174" t="s">
        <v>448</v>
      </c>
      <c r="D122" s="174" t="s">
        <v>449</v>
      </c>
      <c r="E122" s="174" t="s">
        <v>450</v>
      </c>
    </row>
    <row r="123" spans="1:5" ht="15" customHeight="1">
      <c r="A123" s="175"/>
      <c r="B123" s="174" t="s">
        <v>105</v>
      </c>
      <c r="C123" s="174" t="s">
        <v>451</v>
      </c>
      <c r="D123" s="174" t="s">
        <v>452</v>
      </c>
      <c r="E123" s="174" t="s">
        <v>453</v>
      </c>
    </row>
    <row r="124" spans="1:5" ht="15" customHeight="1">
      <c r="A124" s="175"/>
      <c r="B124" s="174" t="s">
        <v>109</v>
      </c>
      <c r="C124" s="174" t="s">
        <v>454</v>
      </c>
      <c r="D124" s="174" t="s">
        <v>455</v>
      </c>
      <c r="E124" s="174" t="s">
        <v>456</v>
      </c>
    </row>
    <row r="125" spans="1:5" ht="15" customHeight="1">
      <c r="A125" s="175"/>
      <c r="B125" s="174" t="s">
        <v>113</v>
      </c>
      <c r="C125" s="174" t="s">
        <v>457</v>
      </c>
      <c r="D125" s="174" t="s">
        <v>458</v>
      </c>
      <c r="E125" s="174" t="s">
        <v>459</v>
      </c>
    </row>
    <row r="126" spans="1:5" ht="15" customHeight="1">
      <c r="A126" s="175"/>
      <c r="B126" s="174" t="s">
        <v>117</v>
      </c>
      <c r="C126" s="174" t="s">
        <v>460</v>
      </c>
      <c r="D126" s="174" t="s">
        <v>461</v>
      </c>
      <c r="E126" s="174" t="s">
        <v>462</v>
      </c>
    </row>
    <row r="127" spans="1:5" ht="15" customHeight="1">
      <c r="A127" s="175"/>
      <c r="B127" s="174" t="s">
        <v>121</v>
      </c>
      <c r="C127" s="174" t="s">
        <v>463</v>
      </c>
      <c r="D127" s="174" t="s">
        <v>464</v>
      </c>
      <c r="E127" s="174" t="s">
        <v>465</v>
      </c>
    </row>
    <row r="128" spans="1:5" ht="15" customHeight="1">
      <c r="A128" s="175"/>
      <c r="B128" s="174" t="s">
        <v>125</v>
      </c>
      <c r="C128" s="174" t="s">
        <v>466</v>
      </c>
      <c r="D128" s="174" t="s">
        <v>467</v>
      </c>
      <c r="E128" s="174" t="s">
        <v>468</v>
      </c>
    </row>
    <row r="129" spans="1:5" ht="15" customHeight="1">
      <c r="A129" s="175"/>
      <c r="B129" s="174" t="s">
        <v>129</v>
      </c>
      <c r="C129" s="174" t="s">
        <v>469</v>
      </c>
      <c r="D129" s="174" t="s">
        <v>470</v>
      </c>
      <c r="E129" s="174" t="s">
        <v>471</v>
      </c>
    </row>
    <row r="130" spans="1:5" ht="15" customHeight="1">
      <c r="A130" s="175"/>
      <c r="B130" s="174" t="s">
        <v>133</v>
      </c>
      <c r="C130" s="174" t="s">
        <v>472</v>
      </c>
      <c r="D130" s="174" t="s">
        <v>473</v>
      </c>
      <c r="E130" s="174" t="s">
        <v>474</v>
      </c>
    </row>
    <row r="131" spans="1:5" ht="15" customHeight="1">
      <c r="A131" s="175"/>
      <c r="B131" s="174" t="s">
        <v>137</v>
      </c>
      <c r="C131" s="174" t="s">
        <v>475</v>
      </c>
      <c r="D131" s="174" t="s">
        <v>476</v>
      </c>
      <c r="E131" s="174" t="s">
        <v>477</v>
      </c>
    </row>
    <row r="132" spans="1:5" ht="15" customHeight="1">
      <c r="A132" s="175"/>
      <c r="B132" s="174" t="s">
        <v>141</v>
      </c>
      <c r="C132" s="174" t="s">
        <v>478</v>
      </c>
      <c r="D132" s="174" t="s">
        <v>479</v>
      </c>
      <c r="E132" s="174" t="s">
        <v>480</v>
      </c>
    </row>
    <row r="133" spans="1:5" ht="15" customHeight="1">
      <c r="A133" s="175"/>
      <c r="B133" s="174" t="s">
        <v>145</v>
      </c>
      <c r="C133" s="174" t="s">
        <v>481</v>
      </c>
      <c r="D133" s="174" t="s">
        <v>482</v>
      </c>
      <c r="E133" s="174" t="s">
        <v>483</v>
      </c>
    </row>
    <row r="134" spans="1:5" ht="15" customHeight="1">
      <c r="A134" s="175"/>
      <c r="B134" s="174" t="s">
        <v>149</v>
      </c>
      <c r="C134" s="174" t="s">
        <v>484</v>
      </c>
      <c r="D134" s="174" t="s">
        <v>485</v>
      </c>
      <c r="E134" s="174" t="s">
        <v>486</v>
      </c>
    </row>
    <row r="135" spans="1:5" ht="15" customHeight="1">
      <c r="A135" s="175"/>
      <c r="B135" s="174" t="s">
        <v>153</v>
      </c>
      <c r="C135" s="174" t="s">
        <v>487</v>
      </c>
      <c r="D135" s="174" t="s">
        <v>488</v>
      </c>
      <c r="E135" s="174" t="s">
        <v>489</v>
      </c>
    </row>
    <row r="136" spans="1:5" ht="15" customHeight="1">
      <c r="A136" s="175"/>
      <c r="B136" s="174" t="s">
        <v>157</v>
      </c>
      <c r="C136" s="174" t="s">
        <v>490</v>
      </c>
      <c r="D136" s="174" t="s">
        <v>491</v>
      </c>
      <c r="E136" s="174" t="s">
        <v>492</v>
      </c>
    </row>
    <row r="137" spans="1:5" ht="15" customHeight="1">
      <c r="A137" s="175"/>
      <c r="B137" s="174" t="s">
        <v>161</v>
      </c>
      <c r="C137" s="174" t="s">
        <v>493</v>
      </c>
      <c r="D137" s="174" t="s">
        <v>494</v>
      </c>
      <c r="E137" s="174" t="s">
        <v>495</v>
      </c>
    </row>
    <row r="138" spans="1:5" ht="15" customHeight="1">
      <c r="A138" s="175"/>
      <c r="B138" s="174" t="s">
        <v>165</v>
      </c>
      <c r="C138" s="174" t="s">
        <v>496</v>
      </c>
      <c r="D138" s="174" t="s">
        <v>497</v>
      </c>
      <c r="E138" s="174" t="s">
        <v>498</v>
      </c>
    </row>
    <row r="139" spans="1:5" ht="15" customHeight="1">
      <c r="A139" s="175"/>
      <c r="B139" s="174" t="s">
        <v>169</v>
      </c>
      <c r="C139" s="174" t="s">
        <v>499</v>
      </c>
      <c r="D139" s="174" t="s">
        <v>500</v>
      </c>
      <c r="E139" s="174" t="s">
        <v>501</v>
      </c>
    </row>
    <row r="140" spans="1:5" ht="15" customHeight="1">
      <c r="A140" s="175"/>
      <c r="B140" s="174" t="s">
        <v>173</v>
      </c>
      <c r="C140" s="174" t="s">
        <v>502</v>
      </c>
      <c r="D140" s="174" t="s">
        <v>503</v>
      </c>
      <c r="E140" s="174" t="s">
        <v>504</v>
      </c>
    </row>
    <row r="141" spans="1:5" ht="15" customHeight="1">
      <c r="A141" s="175"/>
      <c r="B141" s="174" t="s">
        <v>177</v>
      </c>
      <c r="C141" s="174" t="s">
        <v>505</v>
      </c>
      <c r="D141" s="174" t="s">
        <v>506</v>
      </c>
      <c r="E141" s="174" t="s">
        <v>507</v>
      </c>
    </row>
    <row r="142" spans="1:5" ht="15" customHeight="1">
      <c r="A142" s="175"/>
      <c r="B142" s="174" t="s">
        <v>181</v>
      </c>
      <c r="C142" s="174" t="s">
        <v>508</v>
      </c>
      <c r="D142" s="174" t="s">
        <v>509</v>
      </c>
      <c r="E142" s="174" t="s">
        <v>510</v>
      </c>
    </row>
    <row r="143" spans="1:5" ht="15" customHeight="1">
      <c r="A143" s="175"/>
      <c r="B143" s="174" t="s">
        <v>185</v>
      </c>
      <c r="C143" s="174" t="s">
        <v>511</v>
      </c>
      <c r="D143" s="174" t="s">
        <v>512</v>
      </c>
      <c r="E143" s="174" t="s">
        <v>513</v>
      </c>
    </row>
    <row r="144" spans="1:5" ht="15" customHeight="1">
      <c r="A144" s="175"/>
      <c r="B144" s="174" t="s">
        <v>189</v>
      </c>
      <c r="C144" s="174" t="s">
        <v>514</v>
      </c>
      <c r="D144" s="174" t="s">
        <v>515</v>
      </c>
      <c r="E144" s="174" t="s">
        <v>516</v>
      </c>
    </row>
    <row r="145" spans="1:5" ht="15" customHeight="1">
      <c r="A145" s="175"/>
      <c r="B145" s="174" t="s">
        <v>193</v>
      </c>
      <c r="C145" s="174" t="s">
        <v>517</v>
      </c>
      <c r="D145" s="174" t="s">
        <v>518</v>
      </c>
      <c r="E145" s="174" t="s">
        <v>519</v>
      </c>
    </row>
    <row r="146" spans="1:5" ht="15" customHeight="1">
      <c r="A146" s="175"/>
      <c r="B146" s="174" t="s">
        <v>197</v>
      </c>
      <c r="C146" s="174" t="s">
        <v>520</v>
      </c>
      <c r="D146" s="174" t="s">
        <v>521</v>
      </c>
      <c r="E146" s="174" t="s">
        <v>522</v>
      </c>
    </row>
    <row r="147" spans="1:5" ht="15" customHeight="1">
      <c r="A147" s="175"/>
      <c r="B147" s="174" t="s">
        <v>201</v>
      </c>
      <c r="C147" s="174" t="s">
        <v>523</v>
      </c>
      <c r="D147" s="174" t="s">
        <v>524</v>
      </c>
      <c r="E147" s="174" t="s">
        <v>525</v>
      </c>
    </row>
    <row r="148" spans="1:5" ht="15" customHeight="1">
      <c r="A148" s="175"/>
      <c r="B148" s="174" t="s">
        <v>205</v>
      </c>
      <c r="C148" s="174" t="s">
        <v>526</v>
      </c>
      <c r="D148" s="174" t="s">
        <v>527</v>
      </c>
      <c r="E148" s="174" t="s">
        <v>528</v>
      </c>
    </row>
    <row r="149" spans="1:5" ht="15" customHeight="1">
      <c r="A149" s="175"/>
      <c r="B149" s="174" t="s">
        <v>209</v>
      </c>
      <c r="C149" s="174" t="s">
        <v>529</v>
      </c>
      <c r="D149" s="174" t="s">
        <v>530</v>
      </c>
      <c r="E149" s="174" t="s">
        <v>531</v>
      </c>
    </row>
    <row r="150" spans="1:5" ht="15" customHeight="1">
      <c r="A150" s="175"/>
      <c r="B150" s="174" t="s">
        <v>213</v>
      </c>
      <c r="C150" s="174" t="s">
        <v>532</v>
      </c>
      <c r="D150" s="174" t="s">
        <v>533</v>
      </c>
      <c r="E150" s="174" t="s">
        <v>534</v>
      </c>
    </row>
    <row r="151" spans="1:5" ht="15" customHeight="1">
      <c r="A151" s="175"/>
      <c r="B151" s="174" t="s">
        <v>217</v>
      </c>
      <c r="C151" s="174" t="s">
        <v>535</v>
      </c>
      <c r="D151" s="174" t="s">
        <v>536</v>
      </c>
      <c r="E151" s="174" t="s">
        <v>537</v>
      </c>
    </row>
    <row r="152" spans="1:5" ht="15" customHeight="1">
      <c r="A152" s="175"/>
      <c r="B152" s="174" t="s">
        <v>221</v>
      </c>
      <c r="C152" s="174" t="s">
        <v>538</v>
      </c>
      <c r="D152" s="174" t="s">
        <v>539</v>
      </c>
      <c r="E152" s="174" t="s">
        <v>540</v>
      </c>
    </row>
    <row r="153" spans="1:5" ht="15" customHeight="1">
      <c r="A153" s="175"/>
      <c r="B153" s="174" t="s">
        <v>225</v>
      </c>
      <c r="C153" s="174" t="s">
        <v>541</v>
      </c>
      <c r="D153" s="174" t="s">
        <v>542</v>
      </c>
      <c r="E153" s="174" t="s">
        <v>543</v>
      </c>
    </row>
    <row r="154" spans="1:5" ht="15" customHeight="1">
      <c r="A154" s="175"/>
      <c r="B154" s="174" t="s">
        <v>229</v>
      </c>
      <c r="C154" s="174" t="s">
        <v>544</v>
      </c>
      <c r="D154" s="174" t="s">
        <v>545</v>
      </c>
      <c r="E154" s="174" t="s">
        <v>546</v>
      </c>
    </row>
    <row r="155" spans="1:5" ht="15" customHeight="1">
      <c r="A155" s="175"/>
      <c r="B155" s="174" t="s">
        <v>233</v>
      </c>
      <c r="C155" s="174" t="s">
        <v>547</v>
      </c>
      <c r="D155" s="174" t="s">
        <v>548</v>
      </c>
      <c r="E155" s="174" t="s">
        <v>549</v>
      </c>
    </row>
    <row r="156" spans="1:5" ht="15" customHeight="1">
      <c r="A156" s="175"/>
      <c r="B156" s="174" t="s">
        <v>237</v>
      </c>
      <c r="C156" s="174" t="s">
        <v>550</v>
      </c>
      <c r="D156" s="174" t="s">
        <v>551</v>
      </c>
      <c r="E156" s="174" t="s">
        <v>552</v>
      </c>
    </row>
    <row r="157" spans="1:5" ht="15" customHeight="1">
      <c r="A157" s="175"/>
      <c r="B157" s="174" t="s">
        <v>241</v>
      </c>
      <c r="C157" s="174" t="s">
        <v>553</v>
      </c>
      <c r="D157" s="174" t="s">
        <v>554</v>
      </c>
      <c r="E157" s="174" t="s">
        <v>555</v>
      </c>
    </row>
    <row r="158" spans="1:5" ht="15" customHeight="1">
      <c r="A158" s="175"/>
      <c r="B158" s="174" t="s">
        <v>245</v>
      </c>
      <c r="C158" s="174" t="s">
        <v>556</v>
      </c>
      <c r="D158" s="174" t="s">
        <v>557</v>
      </c>
      <c r="E158" s="174" t="s">
        <v>558</v>
      </c>
    </row>
    <row r="159" spans="1:5" ht="15" customHeight="1">
      <c r="A159" s="175"/>
      <c r="B159" s="174" t="s">
        <v>249</v>
      </c>
      <c r="C159" s="174" t="s">
        <v>559</v>
      </c>
      <c r="D159" s="174" t="s">
        <v>560</v>
      </c>
      <c r="E159" s="174" t="s">
        <v>561</v>
      </c>
    </row>
    <row r="160" spans="1:5" ht="15" customHeight="1">
      <c r="A160" s="175"/>
      <c r="B160" s="174" t="s">
        <v>253</v>
      </c>
      <c r="C160" s="174" t="s">
        <v>562</v>
      </c>
      <c r="D160" s="174" t="s">
        <v>563</v>
      </c>
      <c r="E160" s="174" t="s">
        <v>564</v>
      </c>
    </row>
    <row r="161" spans="1:5" ht="15" customHeight="1">
      <c r="A161" s="175"/>
      <c r="B161" s="174" t="s">
        <v>257</v>
      </c>
      <c r="C161" s="174" t="s">
        <v>565</v>
      </c>
      <c r="D161" s="174" t="s">
        <v>566</v>
      </c>
      <c r="E161" s="174" t="s">
        <v>567</v>
      </c>
    </row>
    <row r="162" spans="1:5" ht="15" customHeight="1">
      <c r="A162" s="175"/>
      <c r="B162" s="174" t="s">
        <v>261</v>
      </c>
      <c r="C162" s="174" t="s">
        <v>568</v>
      </c>
      <c r="D162" s="174" t="s">
        <v>569</v>
      </c>
      <c r="E162" s="174" t="s">
        <v>570</v>
      </c>
    </row>
    <row r="163" spans="1:5" ht="15" customHeight="1">
      <c r="A163" s="175"/>
      <c r="B163" s="174" t="s">
        <v>265</v>
      </c>
      <c r="C163" s="174" t="s">
        <v>571</v>
      </c>
      <c r="D163" s="174" t="s">
        <v>572</v>
      </c>
      <c r="E163" s="174" t="s">
        <v>573</v>
      </c>
    </row>
    <row r="164" spans="1:5" ht="15" customHeight="1">
      <c r="A164" s="175"/>
      <c r="B164" s="174" t="s">
        <v>269</v>
      </c>
      <c r="C164" s="174" t="s">
        <v>574</v>
      </c>
      <c r="D164" s="174" t="s">
        <v>575</v>
      </c>
      <c r="E164" s="174" t="s">
        <v>576</v>
      </c>
    </row>
    <row r="165" spans="1:5" ht="15" customHeight="1">
      <c r="A165" s="175"/>
      <c r="B165" s="174" t="s">
        <v>273</v>
      </c>
      <c r="C165" s="174" t="s">
        <v>577</v>
      </c>
      <c r="D165" s="174" t="s">
        <v>578</v>
      </c>
      <c r="E165" s="174" t="s">
        <v>579</v>
      </c>
    </row>
    <row r="166" spans="1:5" ht="15" customHeight="1">
      <c r="A166" s="175"/>
      <c r="B166" s="174" t="s">
        <v>277</v>
      </c>
      <c r="C166" s="174" t="s">
        <v>580</v>
      </c>
      <c r="D166" s="174" t="s">
        <v>581</v>
      </c>
      <c r="E166" s="174" t="s">
        <v>582</v>
      </c>
    </row>
    <row r="167" spans="1:5" ht="15" customHeight="1">
      <c r="A167" s="175"/>
      <c r="B167" s="174" t="s">
        <v>281</v>
      </c>
      <c r="C167" s="174" t="s">
        <v>583</v>
      </c>
      <c r="D167" s="174" t="s">
        <v>584</v>
      </c>
      <c r="E167" s="174" t="s">
        <v>585</v>
      </c>
    </row>
    <row r="168" spans="1:5" ht="15" customHeight="1">
      <c r="A168" s="175"/>
      <c r="B168" s="174" t="s">
        <v>285</v>
      </c>
      <c r="C168" s="174" t="s">
        <v>586</v>
      </c>
      <c r="D168" s="174" t="s">
        <v>587</v>
      </c>
      <c r="E168" s="174" t="s">
        <v>588</v>
      </c>
    </row>
    <row r="169" spans="1:5" ht="15" customHeight="1">
      <c r="A169" s="175"/>
      <c r="B169" s="174" t="s">
        <v>289</v>
      </c>
      <c r="C169" s="174" t="s">
        <v>589</v>
      </c>
      <c r="D169" s="174" t="s">
        <v>590</v>
      </c>
      <c r="E169" s="174" t="s">
        <v>591</v>
      </c>
    </row>
    <row r="170" spans="1:5" ht="15" customHeight="1">
      <c r="A170" s="175"/>
      <c r="B170" s="174" t="s">
        <v>293</v>
      </c>
      <c r="C170" s="174" t="s">
        <v>592</v>
      </c>
      <c r="D170" s="174" t="s">
        <v>593</v>
      </c>
      <c r="E170" s="174" t="s">
        <v>594</v>
      </c>
    </row>
    <row r="171" spans="1:5" ht="15" customHeight="1">
      <c r="A171" s="175"/>
      <c r="B171" s="174" t="s">
        <v>297</v>
      </c>
      <c r="C171" s="174" t="s">
        <v>595</v>
      </c>
      <c r="D171" s="174" t="s">
        <v>596</v>
      </c>
      <c r="E171" s="174" t="s">
        <v>597</v>
      </c>
    </row>
    <row r="172" spans="1:5" ht="15" customHeight="1">
      <c r="A172" s="175"/>
      <c r="B172" s="174" t="s">
        <v>301</v>
      </c>
      <c r="C172" s="174" t="s">
        <v>598</v>
      </c>
      <c r="D172" s="174" t="s">
        <v>599</v>
      </c>
      <c r="E172" s="174" t="s">
        <v>600</v>
      </c>
    </row>
    <row r="173" spans="1:5" ht="15" customHeight="1">
      <c r="A173" s="175"/>
      <c r="B173" s="174" t="s">
        <v>305</v>
      </c>
      <c r="C173" s="174" t="s">
        <v>601</v>
      </c>
      <c r="D173" s="174" t="s">
        <v>602</v>
      </c>
      <c r="E173" s="174" t="s">
        <v>603</v>
      </c>
    </row>
    <row r="174" spans="1:5" ht="15" customHeight="1">
      <c r="A174" s="175"/>
      <c r="B174" s="174" t="s">
        <v>309</v>
      </c>
      <c r="C174" s="174" t="s">
        <v>604</v>
      </c>
      <c r="D174" s="174" t="s">
        <v>605</v>
      </c>
      <c r="E174" s="174" t="s">
        <v>606</v>
      </c>
    </row>
    <row r="175" spans="1:5" ht="15" customHeight="1">
      <c r="A175" s="175"/>
      <c r="B175" s="174" t="s">
        <v>313</v>
      </c>
      <c r="C175" s="174" t="s">
        <v>607</v>
      </c>
      <c r="D175" s="174" t="s">
        <v>608</v>
      </c>
      <c r="E175" s="174" t="s">
        <v>609</v>
      </c>
    </row>
    <row r="176" spans="1:5" ht="15" customHeight="1">
      <c r="A176" s="175"/>
      <c r="B176" s="174" t="s">
        <v>317</v>
      </c>
      <c r="C176" s="174" t="s">
        <v>610</v>
      </c>
      <c r="D176" s="174" t="s">
        <v>611</v>
      </c>
      <c r="E176" s="174" t="s">
        <v>612</v>
      </c>
    </row>
    <row r="177" spans="1:5" ht="15" customHeight="1">
      <c r="A177" s="175"/>
      <c r="B177" s="174" t="s">
        <v>321</v>
      </c>
      <c r="C177" s="174" t="s">
        <v>613</v>
      </c>
      <c r="D177" s="174" t="s">
        <v>614</v>
      </c>
      <c r="E177" s="174" t="s">
        <v>615</v>
      </c>
    </row>
    <row r="178" spans="1:5" ht="15" customHeight="1">
      <c r="A178" s="175"/>
      <c r="B178" s="174" t="s">
        <v>325</v>
      </c>
      <c r="C178" s="174" t="s">
        <v>616</v>
      </c>
      <c r="D178" s="174" t="s">
        <v>617</v>
      </c>
      <c r="E178" s="174" t="s">
        <v>618</v>
      </c>
    </row>
    <row r="179" spans="1:5" ht="15" customHeight="1">
      <c r="A179" s="175"/>
      <c r="B179" s="174" t="s">
        <v>329</v>
      </c>
      <c r="C179" s="174" t="s">
        <v>619</v>
      </c>
      <c r="D179" s="174" t="s">
        <v>620</v>
      </c>
      <c r="E179" s="174" t="s">
        <v>621</v>
      </c>
    </row>
    <row r="180" spans="1:5" ht="15" customHeight="1">
      <c r="A180" s="175"/>
      <c r="B180" s="174" t="s">
        <v>333</v>
      </c>
      <c r="C180" s="174" t="s">
        <v>622</v>
      </c>
      <c r="D180" s="174" t="s">
        <v>623</v>
      </c>
      <c r="E180" s="174" t="s">
        <v>624</v>
      </c>
    </row>
    <row r="181" spans="1:5" ht="15" customHeight="1">
      <c r="A181" s="175"/>
      <c r="B181" s="174" t="s">
        <v>337</v>
      </c>
      <c r="C181" s="174" t="s">
        <v>625</v>
      </c>
      <c r="D181" s="174" t="s">
        <v>626</v>
      </c>
      <c r="E181" s="174" t="s">
        <v>627</v>
      </c>
    </row>
    <row r="182" spans="1:5" ht="15" customHeight="1">
      <c r="A182" s="175"/>
      <c r="B182" s="174" t="s">
        <v>341</v>
      </c>
      <c r="C182" s="174" t="s">
        <v>628</v>
      </c>
      <c r="D182" s="174" t="s">
        <v>629</v>
      </c>
      <c r="E182" s="174" t="s">
        <v>630</v>
      </c>
    </row>
    <row r="183" spans="1:5" ht="15" customHeight="1">
      <c r="A183" s="175"/>
      <c r="B183" s="174" t="s">
        <v>345</v>
      </c>
      <c r="C183" s="174" t="s">
        <v>346</v>
      </c>
      <c r="D183" s="174" t="s">
        <v>346</v>
      </c>
      <c r="E183" s="174" t="s">
        <v>346</v>
      </c>
    </row>
    <row r="184" spans="1:5" ht="15" customHeight="1">
      <c r="A184" s="175"/>
      <c r="B184" s="174" t="s">
        <v>347</v>
      </c>
      <c r="C184" s="174" t="s">
        <v>346</v>
      </c>
      <c r="D184" s="174" t="s">
        <v>346</v>
      </c>
      <c r="E184" s="174" t="s">
        <v>346</v>
      </c>
    </row>
    <row r="185" spans="1:5" ht="15" customHeight="1">
      <c r="A185" s="175"/>
      <c r="B185" s="174" t="s">
        <v>348</v>
      </c>
      <c r="C185" s="174" t="s">
        <v>349</v>
      </c>
      <c r="D185" s="174" t="s">
        <v>350</v>
      </c>
      <c r="E185" s="174" t="s">
        <v>351</v>
      </c>
    </row>
    <row r="186" spans="1:5" ht="15" customHeight="1">
      <c r="A186" s="175"/>
      <c r="B186" s="174" t="s">
        <v>352</v>
      </c>
      <c r="C186" s="174" t="s">
        <v>353</v>
      </c>
      <c r="D186" s="174" t="s">
        <v>354</v>
      </c>
      <c r="E186" s="174" t="s">
        <v>355</v>
      </c>
    </row>
    <row r="187" spans="1:5" ht="15" customHeight="1">
      <c r="A187" s="175"/>
      <c r="B187" s="174" t="s">
        <v>356</v>
      </c>
      <c r="C187" s="174" t="s">
        <v>357</v>
      </c>
      <c r="D187" s="174" t="s">
        <v>358</v>
      </c>
      <c r="E187" s="174" t="s">
        <v>359</v>
      </c>
    </row>
    <row r="188" spans="1:5" ht="15" customHeight="1">
      <c r="A188" s="175"/>
      <c r="B188" s="174" t="s">
        <v>360</v>
      </c>
      <c r="C188" s="174" t="s">
        <v>361</v>
      </c>
      <c r="D188" s="174" t="s">
        <v>362</v>
      </c>
      <c r="E188" s="174" t="s">
        <v>363</v>
      </c>
    </row>
    <row r="189" spans="1:5" ht="15" customHeight="1">
      <c r="A189" s="175"/>
      <c r="B189" s="174" t="s">
        <v>364</v>
      </c>
      <c r="C189" s="174" t="s">
        <v>365</v>
      </c>
      <c r="D189" s="174" t="s">
        <v>366</v>
      </c>
      <c r="E189" s="174" t="s">
        <v>367</v>
      </c>
    </row>
    <row r="190" spans="1:5" ht="15" customHeight="1">
      <c r="A190" s="175"/>
      <c r="B190" s="174" t="s">
        <v>368</v>
      </c>
      <c r="C190" s="174" t="s">
        <v>369</v>
      </c>
      <c r="D190" s="174" t="s">
        <v>370</v>
      </c>
      <c r="E190" s="174" t="s">
        <v>371</v>
      </c>
    </row>
    <row r="191" spans="1:5" ht="15" customHeight="1">
      <c r="A191" s="175"/>
      <c r="B191" s="174" t="s">
        <v>372</v>
      </c>
      <c r="C191" s="174" t="s">
        <v>373</v>
      </c>
      <c r="D191" s="174" t="s">
        <v>373</v>
      </c>
      <c r="E191" s="174" t="s">
        <v>373</v>
      </c>
    </row>
    <row r="192" spans="1:5" ht="15" customHeight="1">
      <c r="A192" s="175"/>
      <c r="B192" s="174" t="s">
        <v>374</v>
      </c>
      <c r="C192" s="174" t="s">
        <v>373</v>
      </c>
      <c r="D192" s="174" t="s">
        <v>373</v>
      </c>
      <c r="E192" s="174" t="s">
        <v>373</v>
      </c>
    </row>
    <row r="193" spans="1:5" ht="15" customHeight="1">
      <c r="A193" s="175"/>
      <c r="B193" s="174" t="s">
        <v>375</v>
      </c>
      <c r="C193" s="174" t="s">
        <v>376</v>
      </c>
      <c r="D193" s="174" t="s">
        <v>376</v>
      </c>
      <c r="E193" s="174" t="s">
        <v>376</v>
      </c>
    </row>
    <row r="194" spans="1:5" ht="15" customHeight="1">
      <c r="A194" s="176"/>
      <c r="B194" s="174" t="s">
        <v>377</v>
      </c>
      <c r="C194" s="174" t="s">
        <v>376</v>
      </c>
      <c r="D194" s="174" t="s">
        <v>376</v>
      </c>
      <c r="E194" s="174"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D3" sqref="D3:F195"/>
    </sheetView>
  </sheetViews>
  <sheetFormatPr defaultColWidth="9.00390625" defaultRowHeight="12.75"/>
  <cols>
    <col min="1" max="1" width="7.421875" style="0" customWidth="1"/>
    <col min="2" max="2" width="16.421875" style="0" customWidth="1"/>
    <col min="3" max="3" width="5.140625" style="151" customWidth="1"/>
    <col min="4" max="15" width="6.7109375" style="0" customWidth="1"/>
    <col min="16" max="16" width="8.7109375" style="123" customWidth="1"/>
    <col min="17" max="17" width="15.7109375" style="0" customWidth="1"/>
    <col min="18" max="27" width="5.7109375" style="0" customWidth="1"/>
    <col min="28" max="29" width="6.7109375" style="0" customWidth="1"/>
  </cols>
  <sheetData>
    <row r="1" spans="1:29" ht="16.5">
      <c r="A1" s="63" t="s">
        <v>3</v>
      </c>
      <c r="B1" s="74" t="s">
        <v>6</v>
      </c>
      <c r="C1" s="63" t="s">
        <v>631</v>
      </c>
      <c r="D1" s="31" t="str">
        <f>Results!D2</f>
        <v>Test Sample</v>
      </c>
      <c r="E1" s="31"/>
      <c r="F1" s="31"/>
      <c r="G1" s="31"/>
      <c r="H1" s="31"/>
      <c r="I1" s="31"/>
      <c r="J1" s="31"/>
      <c r="K1" s="31"/>
      <c r="L1" s="31"/>
      <c r="M1" s="31"/>
      <c r="N1" s="25"/>
      <c r="O1" s="25"/>
      <c r="P1" s="165"/>
      <c r="Q1" s="62" t="s">
        <v>632</v>
      </c>
      <c r="R1" s="99" t="s">
        <v>633</v>
      </c>
      <c r="S1" s="100"/>
      <c r="T1" s="100"/>
      <c r="U1" s="100"/>
      <c r="V1" s="100"/>
      <c r="W1" s="100"/>
      <c r="X1" s="100"/>
      <c r="Y1" s="100"/>
      <c r="Z1" s="100"/>
      <c r="AA1" s="130"/>
      <c r="AB1" s="62" t="s">
        <v>634</v>
      </c>
      <c r="AC1" s="62" t="s">
        <v>635</v>
      </c>
    </row>
    <row r="2" spans="1:29" ht="12.75">
      <c r="A2" s="63"/>
      <c r="B2" s="76"/>
      <c r="C2" s="63"/>
      <c r="D2" s="35" t="s">
        <v>636</v>
      </c>
      <c r="E2" s="35" t="s">
        <v>637</v>
      </c>
      <c r="F2" s="35" t="s">
        <v>638</v>
      </c>
      <c r="G2" s="35" t="s">
        <v>639</v>
      </c>
      <c r="H2" s="35" t="s">
        <v>640</v>
      </c>
      <c r="I2" s="35" t="s">
        <v>641</v>
      </c>
      <c r="J2" s="35" t="s">
        <v>642</v>
      </c>
      <c r="K2" s="35" t="s">
        <v>643</v>
      </c>
      <c r="L2" s="35" t="s">
        <v>644</v>
      </c>
      <c r="M2" s="35" t="s">
        <v>645</v>
      </c>
      <c r="N2" s="31" t="s">
        <v>634</v>
      </c>
      <c r="O2" s="31" t="s">
        <v>646</v>
      </c>
      <c r="P2" s="166"/>
      <c r="Q2" s="75"/>
      <c r="R2" s="35" t="s">
        <v>636</v>
      </c>
      <c r="S2" s="35" t="s">
        <v>637</v>
      </c>
      <c r="T2" s="35" t="s">
        <v>638</v>
      </c>
      <c r="U2" s="35" t="s">
        <v>639</v>
      </c>
      <c r="V2" s="35" t="s">
        <v>640</v>
      </c>
      <c r="W2" s="35" t="s">
        <v>641</v>
      </c>
      <c r="X2" s="35" t="s">
        <v>642</v>
      </c>
      <c r="Y2" s="35" t="s">
        <v>643</v>
      </c>
      <c r="Z2" s="35" t="s">
        <v>644</v>
      </c>
      <c r="AA2" s="35" t="s">
        <v>645</v>
      </c>
      <c r="AB2" s="75"/>
      <c r="AC2" s="75"/>
    </row>
    <row r="3" spans="1:29" ht="12.75" customHeight="1">
      <c r="A3" s="152" t="str">
        <f>'Gene Table'!A3</f>
        <v>Plate 1</v>
      </c>
      <c r="B3" s="39" t="str">
        <f>IF('Gene Table'!D3="","",'Gene Table'!D3)</f>
        <v>NM_004985</v>
      </c>
      <c r="C3" s="153" t="s">
        <v>9</v>
      </c>
      <c r="D3" s="154"/>
      <c r="E3" s="154"/>
      <c r="F3" s="154"/>
      <c r="G3" s="154"/>
      <c r="H3" s="154"/>
      <c r="I3" s="154"/>
      <c r="J3" s="154"/>
      <c r="K3" s="154"/>
      <c r="L3" s="154"/>
      <c r="M3" s="154"/>
      <c r="N3" s="158" t="e">
        <f>AVERAGE(Calculations!D4:M4)</f>
        <v>#DIV/0!</v>
      </c>
      <c r="O3" s="158" t="e">
        <f>STDEV(Calculations!D4:M4)</f>
        <v>#DIV/0!</v>
      </c>
      <c r="Q3" s="159" t="s">
        <v>647</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1" t="e">
        <f aca="true" t="shared" si="1" ref="AB3:AB6">AVERAGE(R3:AA3)</f>
        <v>#DIV/0!</v>
      </c>
      <c r="AC3" s="162" t="e">
        <f aca="true" t="shared" si="2" ref="AC3:AC6">STDEV(R3:AA3)</f>
        <v>#DIV/0!</v>
      </c>
    </row>
    <row r="4" spans="1:29" ht="12.75">
      <c r="A4" s="152"/>
      <c r="B4" s="39" t="str">
        <f>IF('Gene Table'!D4="","",'Gene Table'!D4)</f>
        <v>NM_000059</v>
      </c>
      <c r="C4" s="153" t="s">
        <v>13</v>
      </c>
      <c r="D4" s="154"/>
      <c r="E4" s="154"/>
      <c r="F4" s="154"/>
      <c r="G4" s="154"/>
      <c r="H4" s="154"/>
      <c r="I4" s="154"/>
      <c r="J4" s="154"/>
      <c r="K4" s="154"/>
      <c r="L4" s="154"/>
      <c r="M4" s="154"/>
      <c r="N4" s="158" t="e">
        <f>AVERAGE(Calculations!D5:M5)</f>
        <v>#DIV/0!</v>
      </c>
      <c r="O4" s="158" t="e">
        <f>STDEV(Calculations!D5:M5)</f>
        <v>#DIV/0!</v>
      </c>
      <c r="P4" s="167"/>
      <c r="Q4" s="159" t="s">
        <v>648</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1" t="e">
        <f t="shared" si="1"/>
        <v>#DIV/0!</v>
      </c>
      <c r="AC4" s="162" t="e">
        <f t="shared" si="2"/>
        <v>#DIV/0!</v>
      </c>
    </row>
    <row r="5" spans="1:29" ht="12.75">
      <c r="A5" s="152"/>
      <c r="B5" s="39" t="str">
        <f>IF('Gene Table'!D5="","",'Gene Table'!D5)</f>
        <v>NM_058195</v>
      </c>
      <c r="C5" s="153" t="s">
        <v>17</v>
      </c>
      <c r="D5" s="154"/>
      <c r="E5" s="154"/>
      <c r="F5" s="154"/>
      <c r="G5" s="154"/>
      <c r="H5" s="154"/>
      <c r="I5" s="154"/>
      <c r="J5" s="154"/>
      <c r="K5" s="154"/>
      <c r="L5" s="154"/>
      <c r="M5" s="154"/>
      <c r="N5" s="158" t="e">
        <f>AVERAGE(Calculations!D6:M6)</f>
        <v>#DIV/0!</v>
      </c>
      <c r="O5" s="158" t="e">
        <f>STDEV(Calculations!D6:M6)</f>
        <v>#DIV/0!</v>
      </c>
      <c r="Q5" s="159" t="s">
        <v>649</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1" t="e">
        <f t="shared" si="1"/>
        <v>#DIV/0!</v>
      </c>
      <c r="AC5" s="162" t="e">
        <f t="shared" si="2"/>
        <v>#DIV/0!</v>
      </c>
    </row>
    <row r="6" spans="1:29" ht="12.75">
      <c r="A6" s="152"/>
      <c r="B6" s="39" t="str">
        <f>IF('Gene Table'!D6="","",'Gene Table'!D6)</f>
        <v>NM_000546</v>
      </c>
      <c r="C6" s="153" t="s">
        <v>21</v>
      </c>
      <c r="D6" s="154"/>
      <c r="E6" s="154"/>
      <c r="F6" s="154"/>
      <c r="G6" s="154"/>
      <c r="H6" s="154"/>
      <c r="I6" s="154"/>
      <c r="J6" s="154"/>
      <c r="K6" s="154"/>
      <c r="L6" s="154"/>
      <c r="M6" s="154"/>
      <c r="N6" s="158" t="e">
        <f>AVERAGE(Calculations!D7:M7)</f>
        <v>#DIV/0!</v>
      </c>
      <c r="O6" s="158" t="e">
        <f>STDEV(Calculations!D7:M7)</f>
        <v>#DIV/0!</v>
      </c>
      <c r="P6" s="167"/>
      <c r="Q6" s="159" t="s">
        <v>650</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1" t="e">
        <f t="shared" si="1"/>
        <v>#DIV/0!</v>
      </c>
      <c r="AC6" s="162" t="e">
        <f t="shared" si="2"/>
        <v>#DIV/0!</v>
      </c>
    </row>
    <row r="7" spans="1:29" ht="16.5">
      <c r="A7" s="152"/>
      <c r="B7" s="39" t="str">
        <f>IF('Gene Table'!D7="","",'Gene Table'!D7)</f>
        <v>NM_005957</v>
      </c>
      <c r="C7" s="153" t="s">
        <v>25</v>
      </c>
      <c r="D7" s="154"/>
      <c r="E7" s="154"/>
      <c r="F7" s="154"/>
      <c r="G7" s="154"/>
      <c r="H7" s="154"/>
      <c r="I7" s="154"/>
      <c r="J7" s="154"/>
      <c r="K7" s="154"/>
      <c r="L7" s="154"/>
      <c r="M7" s="154"/>
      <c r="N7" s="158" t="e">
        <f>AVERAGE(Calculations!D8:M8)</f>
        <v>#DIV/0!</v>
      </c>
      <c r="O7" s="158" t="e">
        <f>STDEV(Calculations!D8:M8)</f>
        <v>#DIV/0!</v>
      </c>
      <c r="Q7" s="99" t="s">
        <v>651</v>
      </c>
      <c r="R7" s="100"/>
      <c r="S7" s="100"/>
      <c r="T7" s="100"/>
      <c r="U7" s="100"/>
      <c r="V7" s="100"/>
      <c r="W7" s="100"/>
      <c r="X7" s="100"/>
      <c r="Y7" s="100"/>
      <c r="Z7" s="100"/>
      <c r="AA7" s="100"/>
      <c r="AB7" s="100"/>
      <c r="AC7" s="130"/>
    </row>
    <row r="8" spans="1:29" ht="12.75">
      <c r="A8" s="152"/>
      <c r="B8" s="39" t="str">
        <f>IF('Gene Table'!D8="","",'Gene Table'!D8)</f>
        <v>NM_006297</v>
      </c>
      <c r="C8" s="153" t="s">
        <v>29</v>
      </c>
      <c r="D8" s="154"/>
      <c r="E8" s="154"/>
      <c r="F8" s="154"/>
      <c r="G8" s="154"/>
      <c r="H8" s="154"/>
      <c r="I8" s="154"/>
      <c r="J8" s="154"/>
      <c r="K8" s="154"/>
      <c r="L8" s="154"/>
      <c r="M8" s="154"/>
      <c r="N8" s="158" t="e">
        <f>AVERAGE(Calculations!D9:M9)</f>
        <v>#DIV/0!</v>
      </c>
      <c r="O8" s="158" t="e">
        <f>STDEV(Calculations!D9:M9)</f>
        <v>#DIV/0!</v>
      </c>
      <c r="P8" s="167"/>
      <c r="Q8" s="159" t="s">
        <v>647</v>
      </c>
      <c r="R8" s="160" t="str">
        <f aca="true" t="shared" si="6" ref="R8:AA8">IF(R3="","",R3/SUM(R$3:R$6))</f>
        <v/>
      </c>
      <c r="S8" s="160" t="str">
        <f t="shared" si="6"/>
        <v/>
      </c>
      <c r="T8" s="160" t="str">
        <f t="shared" si="6"/>
        <v/>
      </c>
      <c r="U8" s="160" t="str">
        <f t="shared" si="6"/>
        <v/>
      </c>
      <c r="V8" s="160" t="str">
        <f t="shared" si="6"/>
        <v/>
      </c>
      <c r="W8" s="160" t="str">
        <f t="shared" si="6"/>
        <v/>
      </c>
      <c r="X8" s="160" t="str">
        <f t="shared" si="6"/>
        <v/>
      </c>
      <c r="Y8" s="160" t="str">
        <f t="shared" si="6"/>
        <v/>
      </c>
      <c r="Z8" s="160" t="str">
        <f t="shared" si="6"/>
        <v/>
      </c>
      <c r="AA8" s="163" t="str">
        <f t="shared" si="6"/>
        <v/>
      </c>
      <c r="AB8" s="164" t="e">
        <f aca="true" t="shared" si="7" ref="AB8:AB11">AVERAGE(R8:AA8)</f>
        <v>#DIV/0!</v>
      </c>
      <c r="AC8" s="164" t="e">
        <f aca="true" t="shared" si="8" ref="AC8:AC11">STDEV(R8:AA8)</f>
        <v>#DIV/0!</v>
      </c>
    </row>
    <row r="9" spans="1:29" ht="12.75">
      <c r="A9" s="152"/>
      <c r="B9" s="39" t="str">
        <f>IF('Gene Table'!D9="","",'Gene Table'!D9)</f>
        <v>NM_003122</v>
      </c>
      <c r="C9" s="153" t="s">
        <v>33</v>
      </c>
      <c r="D9" s="154"/>
      <c r="E9" s="154"/>
      <c r="F9" s="154"/>
      <c r="G9" s="154"/>
      <c r="H9" s="154"/>
      <c r="I9" s="154"/>
      <c r="J9" s="154"/>
      <c r="K9" s="154"/>
      <c r="L9" s="154"/>
      <c r="M9" s="154"/>
      <c r="N9" s="158" t="e">
        <f>AVERAGE(Calculations!D10:M10)</f>
        <v>#DIV/0!</v>
      </c>
      <c r="O9" s="158" t="e">
        <f>STDEV(Calculations!D10:M10)</f>
        <v>#DIV/0!</v>
      </c>
      <c r="Q9" s="159" t="s">
        <v>648</v>
      </c>
      <c r="R9" s="160" t="str">
        <f aca="true" t="shared" si="9" ref="R9:AA9">IF(R4="","",R4/SUM(R$3:R$6))</f>
        <v/>
      </c>
      <c r="S9" s="160" t="str">
        <f t="shared" si="9"/>
        <v/>
      </c>
      <c r="T9" s="160" t="str">
        <f t="shared" si="9"/>
        <v/>
      </c>
      <c r="U9" s="160" t="str">
        <f t="shared" si="9"/>
        <v/>
      </c>
      <c r="V9" s="160" t="str">
        <f t="shared" si="9"/>
        <v/>
      </c>
      <c r="W9" s="160" t="str">
        <f t="shared" si="9"/>
        <v/>
      </c>
      <c r="X9" s="160" t="str">
        <f t="shared" si="9"/>
        <v/>
      </c>
      <c r="Y9" s="160" t="str">
        <f t="shared" si="9"/>
        <v/>
      </c>
      <c r="Z9" s="160" t="str">
        <f t="shared" si="9"/>
        <v/>
      </c>
      <c r="AA9" s="163" t="str">
        <f t="shared" si="9"/>
        <v/>
      </c>
      <c r="AB9" s="164" t="e">
        <f t="shared" si="7"/>
        <v>#DIV/0!</v>
      </c>
      <c r="AC9" s="164" t="e">
        <f t="shared" si="8"/>
        <v>#DIV/0!</v>
      </c>
    </row>
    <row r="10" spans="1:29" ht="12.75">
      <c r="A10" s="152"/>
      <c r="B10" s="39" t="str">
        <f>IF('Gene Table'!D10="","",'Gene Table'!D10)</f>
        <v>NM_005228</v>
      </c>
      <c r="C10" s="153" t="s">
        <v>37</v>
      </c>
      <c r="D10" s="154"/>
      <c r="E10" s="154"/>
      <c r="F10" s="154"/>
      <c r="G10" s="154"/>
      <c r="H10" s="154"/>
      <c r="I10" s="154"/>
      <c r="J10" s="154"/>
      <c r="K10" s="154"/>
      <c r="L10" s="154"/>
      <c r="M10" s="154"/>
      <c r="N10" s="158" t="e">
        <f>AVERAGE(Calculations!D11:M11)</f>
        <v>#DIV/0!</v>
      </c>
      <c r="O10" s="158" t="e">
        <f>STDEV(Calculations!D11:M11)</f>
        <v>#DIV/0!</v>
      </c>
      <c r="P10" s="167"/>
      <c r="Q10" s="159" t="s">
        <v>649</v>
      </c>
      <c r="R10" s="160" t="str">
        <f aca="true" t="shared" si="10" ref="R10:AA10">IF(R5="","",R5/SUM(R$3:R$6))</f>
        <v/>
      </c>
      <c r="S10" s="160" t="str">
        <f t="shared" si="10"/>
        <v/>
      </c>
      <c r="T10" s="160" t="str">
        <f t="shared" si="10"/>
        <v/>
      </c>
      <c r="U10" s="160" t="str">
        <f t="shared" si="10"/>
        <v/>
      </c>
      <c r="V10" s="160" t="str">
        <f t="shared" si="10"/>
        <v/>
      </c>
      <c r="W10" s="160" t="str">
        <f t="shared" si="10"/>
        <v/>
      </c>
      <c r="X10" s="160" t="str">
        <f t="shared" si="10"/>
        <v/>
      </c>
      <c r="Y10" s="160" t="str">
        <f t="shared" si="10"/>
        <v/>
      </c>
      <c r="Z10" s="160" t="str">
        <f t="shared" si="10"/>
        <v/>
      </c>
      <c r="AA10" s="163" t="str">
        <f t="shared" si="10"/>
        <v/>
      </c>
      <c r="AB10" s="164" t="e">
        <f t="shared" si="7"/>
        <v>#DIV/0!</v>
      </c>
      <c r="AC10" s="164" t="e">
        <f t="shared" si="8"/>
        <v>#DIV/0!</v>
      </c>
    </row>
    <row r="11" spans="1:29" ht="12.75">
      <c r="A11" s="152"/>
      <c r="B11" s="39" t="str">
        <f>IF('Gene Table'!D11="","",'Gene Table'!D11)</f>
        <v>NM_000662</v>
      </c>
      <c r="C11" s="153" t="s">
        <v>41</v>
      </c>
      <c r="D11" s="154"/>
      <c r="E11" s="154"/>
      <c r="F11" s="154"/>
      <c r="G11" s="154"/>
      <c r="H11" s="154"/>
      <c r="I11" s="154"/>
      <c r="J11" s="154"/>
      <c r="K11" s="154"/>
      <c r="L11" s="154"/>
      <c r="M11" s="154"/>
      <c r="N11" s="158" t="e">
        <f>AVERAGE(Calculations!D12:M12)</f>
        <v>#DIV/0!</v>
      </c>
      <c r="O11" s="158" t="e">
        <f>STDEV(Calculations!D12:M12)</f>
        <v>#DIV/0!</v>
      </c>
      <c r="Q11" s="159" t="s">
        <v>650</v>
      </c>
      <c r="R11" s="160" t="str">
        <f aca="true" t="shared" si="11" ref="R11:AA11">IF(R6="","",R6/SUM(R$3:R$6))</f>
        <v/>
      </c>
      <c r="S11" s="160" t="str">
        <f t="shared" si="11"/>
        <v/>
      </c>
      <c r="T11" s="160" t="str">
        <f t="shared" si="11"/>
        <v/>
      </c>
      <c r="U11" s="160" t="str">
        <f t="shared" si="11"/>
        <v/>
      </c>
      <c r="V11" s="160" t="str">
        <f t="shared" si="11"/>
        <v/>
      </c>
      <c r="W11" s="160" t="str">
        <f t="shared" si="11"/>
        <v/>
      </c>
      <c r="X11" s="160" t="str">
        <f t="shared" si="11"/>
        <v/>
      </c>
      <c r="Y11" s="160" t="str">
        <f t="shared" si="11"/>
        <v/>
      </c>
      <c r="Z11" s="160" t="str">
        <f t="shared" si="11"/>
        <v/>
      </c>
      <c r="AA11" s="163" t="str">
        <f t="shared" si="11"/>
        <v/>
      </c>
      <c r="AB11" s="164" t="e">
        <f t="shared" si="7"/>
        <v>#DIV/0!</v>
      </c>
      <c r="AC11" s="164" t="e">
        <f t="shared" si="8"/>
        <v>#DIV/0!</v>
      </c>
    </row>
    <row r="12" spans="1:16" ht="12.75">
      <c r="A12" s="152"/>
      <c r="B12" s="39" t="str">
        <f>IF('Gene Table'!D12="","",'Gene Table'!D12)</f>
        <v>NM_002769</v>
      </c>
      <c r="C12" s="153" t="s">
        <v>45</v>
      </c>
      <c r="D12" s="154"/>
      <c r="E12" s="154"/>
      <c r="F12" s="154"/>
      <c r="G12" s="154"/>
      <c r="H12" s="154"/>
      <c r="I12" s="154"/>
      <c r="J12" s="154"/>
      <c r="K12" s="154"/>
      <c r="L12" s="154"/>
      <c r="M12" s="154"/>
      <c r="N12" s="158" t="e">
        <f>AVERAGE(Calculations!D13:M13)</f>
        <v>#DIV/0!</v>
      </c>
      <c r="O12" s="158" t="e">
        <f>STDEV(Calculations!D13:M13)</f>
        <v>#DIV/0!</v>
      </c>
      <c r="P12" s="167"/>
    </row>
    <row r="13" spans="1:15" ht="12.75">
      <c r="A13" s="152"/>
      <c r="B13" s="39" t="str">
        <f>IF('Gene Table'!D13="","",'Gene Table'!D13)</f>
        <v>NM_000015</v>
      </c>
      <c r="C13" s="153" t="s">
        <v>49</v>
      </c>
      <c r="D13" s="154"/>
      <c r="E13" s="154"/>
      <c r="F13" s="154"/>
      <c r="G13" s="154"/>
      <c r="H13" s="154"/>
      <c r="I13" s="154"/>
      <c r="J13" s="154"/>
      <c r="K13" s="154"/>
      <c r="L13" s="154"/>
      <c r="M13" s="154"/>
      <c r="N13" s="158" t="e">
        <f>AVERAGE(Calculations!D14:M14)</f>
        <v>#DIV/0!</v>
      </c>
      <c r="O13" s="158" t="e">
        <f>STDEV(Calculations!D14:M14)</f>
        <v>#DIV/0!</v>
      </c>
    </row>
    <row r="14" spans="1:16" ht="12.75">
      <c r="A14" s="152"/>
      <c r="B14" s="39" t="str">
        <f>IF('Gene Table'!D14="","",'Gene Table'!D14)</f>
        <v>NM_002542</v>
      </c>
      <c r="C14" s="153" t="s">
        <v>53</v>
      </c>
      <c r="D14" s="154"/>
      <c r="E14" s="154"/>
      <c r="F14" s="154"/>
      <c r="G14" s="154"/>
      <c r="H14" s="154"/>
      <c r="I14" s="154"/>
      <c r="J14" s="154"/>
      <c r="K14" s="154"/>
      <c r="L14" s="154"/>
      <c r="M14" s="154"/>
      <c r="N14" s="158" t="e">
        <f>AVERAGE(Calculations!D15:M15)</f>
        <v>#DIV/0!</v>
      </c>
      <c r="O14" s="158" t="e">
        <f>STDEV(Calculations!D15:M15)</f>
        <v>#DIV/0!</v>
      </c>
      <c r="P14" s="167"/>
    </row>
    <row r="15" spans="1:15" ht="12.75">
      <c r="A15" s="152"/>
      <c r="B15" s="39" t="str">
        <f>IF('Gene Table'!D15="","",'Gene Table'!D15)</f>
        <v>NM_000594</v>
      </c>
      <c r="C15" s="153" t="s">
        <v>57</v>
      </c>
      <c r="D15" s="154"/>
      <c r="E15" s="154"/>
      <c r="F15" s="154"/>
      <c r="G15" s="154"/>
      <c r="H15" s="154"/>
      <c r="I15" s="154"/>
      <c r="J15" s="154"/>
      <c r="K15" s="154"/>
      <c r="L15" s="154"/>
      <c r="M15" s="154"/>
      <c r="N15" s="158" t="e">
        <f>AVERAGE(Calculations!D16:M16)</f>
        <v>#DIV/0!</v>
      </c>
      <c r="O15" s="158" t="e">
        <f>STDEV(Calculations!D16:M16)</f>
        <v>#DIV/0!</v>
      </c>
    </row>
    <row r="16" spans="1:16" ht="12.75">
      <c r="A16" s="152"/>
      <c r="B16" s="39" t="str">
        <f>IF('Gene Table'!D16="","",'Gene Table'!D16)</f>
        <v>NM_000244</v>
      </c>
      <c r="C16" s="153" t="s">
        <v>61</v>
      </c>
      <c r="D16" s="154"/>
      <c r="E16" s="154"/>
      <c r="F16" s="154"/>
      <c r="G16" s="154"/>
      <c r="H16" s="154"/>
      <c r="I16" s="154"/>
      <c r="J16" s="154"/>
      <c r="K16" s="154"/>
      <c r="L16" s="154"/>
      <c r="M16" s="154"/>
      <c r="N16" s="158" t="e">
        <f>AVERAGE(Calculations!D17:M17)</f>
        <v>#DIV/0!</v>
      </c>
      <c r="O16" s="158" t="e">
        <f>STDEV(Calculations!D17:M17)</f>
        <v>#DIV/0!</v>
      </c>
      <c r="P16" s="167"/>
    </row>
    <row r="17" spans="1:15" ht="12.75">
      <c r="A17" s="152"/>
      <c r="B17" s="39" t="str">
        <f>IF('Gene Table'!D17="","",'Gene Table'!D17)</f>
        <v>NM_000499</v>
      </c>
      <c r="C17" s="153" t="s">
        <v>65</v>
      </c>
      <c r="D17" s="154"/>
      <c r="E17" s="154"/>
      <c r="F17" s="154"/>
      <c r="G17" s="154"/>
      <c r="H17" s="154"/>
      <c r="I17" s="154"/>
      <c r="J17" s="154"/>
      <c r="K17" s="154"/>
      <c r="L17" s="154"/>
      <c r="M17" s="154"/>
      <c r="N17" s="158" t="e">
        <f>AVERAGE(Calculations!D18:M18)</f>
        <v>#DIV/0!</v>
      </c>
      <c r="O17" s="158" t="e">
        <f>STDEV(Calculations!D18:M18)</f>
        <v>#DIV/0!</v>
      </c>
    </row>
    <row r="18" spans="1:16" ht="12.75">
      <c r="A18" s="152"/>
      <c r="B18" s="39" t="str">
        <f>IF('Gene Table'!D18="","",'Gene Table'!D18)</f>
        <v>NM_003579</v>
      </c>
      <c r="C18" s="153" t="s">
        <v>69</v>
      </c>
      <c r="D18" s="154"/>
      <c r="E18" s="154"/>
      <c r="F18" s="154"/>
      <c r="G18" s="154"/>
      <c r="H18" s="154"/>
      <c r="I18" s="154"/>
      <c r="J18" s="154"/>
      <c r="K18" s="154"/>
      <c r="L18" s="154"/>
      <c r="M18" s="154"/>
      <c r="N18" s="158" t="e">
        <f>AVERAGE(Calculations!D19:M19)</f>
        <v>#DIV/0!</v>
      </c>
      <c r="O18" s="158" t="e">
        <f>STDEV(Calculations!D19:M19)</f>
        <v>#DIV/0!</v>
      </c>
      <c r="P18" s="167"/>
    </row>
    <row r="19" spans="1:15" ht="12.75">
      <c r="A19" s="152"/>
      <c r="B19" s="39" t="str">
        <f>IF('Gene Table'!D19="","",'Gene Table'!D19)</f>
        <v>NM_005432</v>
      </c>
      <c r="C19" s="153" t="s">
        <v>73</v>
      </c>
      <c r="D19" s="154"/>
      <c r="E19" s="154"/>
      <c r="F19" s="154"/>
      <c r="G19" s="154"/>
      <c r="H19" s="154"/>
      <c r="I19" s="154"/>
      <c r="J19" s="154"/>
      <c r="K19" s="154"/>
      <c r="L19" s="154"/>
      <c r="M19" s="154"/>
      <c r="N19" s="158" t="e">
        <f>AVERAGE(Calculations!D20:M20)</f>
        <v>#DIV/0!</v>
      </c>
      <c r="O19" s="158" t="e">
        <f>STDEV(Calculations!D20:M20)</f>
        <v>#DIV/0!</v>
      </c>
    </row>
    <row r="20" spans="1:16" ht="12.75">
      <c r="A20" s="152"/>
      <c r="B20" s="39" t="str">
        <f>IF('Gene Table'!D20="","",'Gene Table'!D20)</f>
        <v>NM_004628</v>
      </c>
      <c r="C20" s="153" t="s">
        <v>77</v>
      </c>
      <c r="D20" s="154"/>
      <c r="E20" s="154"/>
      <c r="F20" s="154"/>
      <c r="G20" s="154"/>
      <c r="H20" s="154"/>
      <c r="I20" s="154"/>
      <c r="J20" s="154"/>
      <c r="K20" s="154"/>
      <c r="L20" s="154"/>
      <c r="M20" s="154"/>
      <c r="N20" s="158" t="e">
        <f>AVERAGE(Calculations!D21:M21)</f>
        <v>#DIV/0!</v>
      </c>
      <c r="O20" s="158" t="e">
        <f>STDEV(Calculations!D21:M21)</f>
        <v>#DIV/0!</v>
      </c>
      <c r="P20" s="167"/>
    </row>
    <row r="21" spans="1:15" ht="12.75">
      <c r="A21" s="152"/>
      <c r="B21" s="39" t="str">
        <f>IF('Gene Table'!D21="","",'Gene Table'!D21)</f>
        <v>NM_000636</v>
      </c>
      <c r="C21" s="153" t="s">
        <v>81</v>
      </c>
      <c r="D21" s="154"/>
      <c r="E21" s="154"/>
      <c r="F21" s="154"/>
      <c r="G21" s="154"/>
      <c r="H21" s="154"/>
      <c r="I21" s="154"/>
      <c r="J21" s="154"/>
      <c r="K21" s="154"/>
      <c r="L21" s="154"/>
      <c r="M21" s="154"/>
      <c r="N21" s="158" t="e">
        <f>AVERAGE(Calculations!D22:M22)</f>
        <v>#DIV/0!</v>
      </c>
      <c r="O21" s="158" t="e">
        <f>STDEV(Calculations!D22:M22)</f>
        <v>#DIV/0!</v>
      </c>
    </row>
    <row r="22" spans="1:16" ht="12.75">
      <c r="A22" s="152"/>
      <c r="B22" s="39" t="str">
        <f>IF('Gene Table'!D22="","",'Gene Table'!D22)</f>
        <v>NM_001184</v>
      </c>
      <c r="C22" s="153" t="s">
        <v>85</v>
      </c>
      <c r="D22" s="154"/>
      <c r="E22" s="154"/>
      <c r="F22" s="154"/>
      <c r="G22" s="154"/>
      <c r="H22" s="154"/>
      <c r="I22" s="154"/>
      <c r="J22" s="154"/>
      <c r="K22" s="154"/>
      <c r="L22" s="154"/>
      <c r="M22" s="154"/>
      <c r="N22" s="158" t="e">
        <f>AVERAGE(Calculations!D23:M23)</f>
        <v>#DIV/0!</v>
      </c>
      <c r="O22" s="158" t="e">
        <f>STDEV(Calculations!D23:M23)</f>
        <v>#DIV/0!</v>
      </c>
      <c r="P22" s="167"/>
    </row>
    <row r="23" spans="1:15" ht="12.75">
      <c r="A23" s="152"/>
      <c r="B23" s="39" t="str">
        <f>IF('Gene Table'!D23="","",'Gene Table'!D23)</f>
        <v>NM_000251</v>
      </c>
      <c r="C23" s="153" t="s">
        <v>89</v>
      </c>
      <c r="D23" s="154"/>
      <c r="E23" s="154"/>
      <c r="F23" s="154"/>
      <c r="G23" s="154"/>
      <c r="H23" s="154"/>
      <c r="I23" s="154"/>
      <c r="J23" s="154"/>
      <c r="K23" s="154"/>
      <c r="L23" s="154"/>
      <c r="M23" s="154"/>
      <c r="N23" s="158" t="e">
        <f>AVERAGE(Calculations!D24:M24)</f>
        <v>#DIV/0!</v>
      </c>
      <c r="O23" s="158" t="e">
        <f>STDEV(Calculations!D24:M24)</f>
        <v>#DIV/0!</v>
      </c>
    </row>
    <row r="24" spans="1:16" ht="12.75">
      <c r="A24" s="152"/>
      <c r="B24" s="39" t="str">
        <f>IF('Gene Table'!D24="","",'Gene Table'!D24)</f>
        <v>NM_000249</v>
      </c>
      <c r="C24" s="153" t="s">
        <v>93</v>
      </c>
      <c r="D24" s="154"/>
      <c r="E24" s="154"/>
      <c r="F24" s="154"/>
      <c r="G24" s="154"/>
      <c r="H24" s="154"/>
      <c r="I24" s="154"/>
      <c r="J24" s="154"/>
      <c r="K24" s="154"/>
      <c r="L24" s="154"/>
      <c r="M24" s="154"/>
      <c r="N24" s="158" t="e">
        <f>AVERAGE(Calculations!D25:M25)</f>
        <v>#DIV/0!</v>
      </c>
      <c r="O24" s="158" t="e">
        <f>STDEV(Calculations!D25:M25)</f>
        <v>#DIV/0!</v>
      </c>
      <c r="P24" s="167"/>
    </row>
    <row r="25" spans="1:15" ht="12.75">
      <c r="A25" s="152"/>
      <c r="B25" s="39" t="str">
        <f>IF('Gene Table'!D25="","",'Gene Table'!D25)</f>
        <v>NM_005359</v>
      </c>
      <c r="C25" s="153" t="s">
        <v>97</v>
      </c>
      <c r="D25" s="154"/>
      <c r="E25" s="154"/>
      <c r="F25" s="154"/>
      <c r="G25" s="154"/>
      <c r="H25" s="154"/>
      <c r="I25" s="154"/>
      <c r="J25" s="154"/>
      <c r="K25" s="154"/>
      <c r="L25" s="154"/>
      <c r="M25" s="154"/>
      <c r="N25" s="158" t="e">
        <f>AVERAGE(Calculations!D26:M26)</f>
        <v>#DIV/0!</v>
      </c>
      <c r="O25" s="158" t="e">
        <f>STDEV(Calculations!D26:M26)</f>
        <v>#DIV/0!</v>
      </c>
    </row>
    <row r="26" spans="1:16" ht="12.75">
      <c r="A26" s="152"/>
      <c r="B26" s="39" t="str">
        <f>IF('Gene Table'!D26="","",'Gene Table'!D26)</f>
        <v>NM_000600</v>
      </c>
      <c r="C26" s="153" t="s">
        <v>101</v>
      </c>
      <c r="D26" s="154"/>
      <c r="E26" s="154"/>
      <c r="F26" s="154"/>
      <c r="G26" s="154"/>
      <c r="H26" s="154"/>
      <c r="I26" s="154"/>
      <c r="J26" s="154"/>
      <c r="K26" s="154"/>
      <c r="L26" s="154"/>
      <c r="M26" s="154"/>
      <c r="N26" s="158" t="e">
        <f>AVERAGE(Calculations!D27:M27)</f>
        <v>#DIV/0!</v>
      </c>
      <c r="O26" s="158" t="e">
        <f>STDEV(Calculations!D27:M27)</f>
        <v>#DIV/0!</v>
      </c>
      <c r="P26" s="167"/>
    </row>
    <row r="27" spans="1:15" ht="12.75" customHeight="1">
      <c r="A27" s="152"/>
      <c r="B27" s="39" t="str">
        <f>IF('Gene Table'!D27="","",'Gene Table'!D27)</f>
        <v>NM_000038</v>
      </c>
      <c r="C27" s="153" t="s">
        <v>105</v>
      </c>
      <c r="D27" s="154"/>
      <c r="E27" s="154"/>
      <c r="F27" s="154"/>
      <c r="G27" s="154"/>
      <c r="H27" s="154"/>
      <c r="I27" s="154"/>
      <c r="J27" s="154"/>
      <c r="K27" s="154"/>
      <c r="L27" s="154"/>
      <c r="M27" s="154"/>
      <c r="N27" s="158" t="e">
        <f>AVERAGE(Calculations!D28:M28)</f>
        <v>#DIV/0!</v>
      </c>
      <c r="O27" s="158" t="e">
        <f>STDEV(Calculations!D28:M28)</f>
        <v>#DIV/0!</v>
      </c>
    </row>
    <row r="28" spans="1:16" ht="12.75">
      <c r="A28" s="152"/>
      <c r="B28" s="39" t="str">
        <f>IF('Gene Table'!D28="","",'Gene Table'!D28)</f>
        <v>NM_000179</v>
      </c>
      <c r="C28" s="153" t="s">
        <v>109</v>
      </c>
      <c r="D28" s="154"/>
      <c r="E28" s="154"/>
      <c r="F28" s="154"/>
      <c r="G28" s="154"/>
      <c r="H28" s="154"/>
      <c r="I28" s="154"/>
      <c r="J28" s="154"/>
      <c r="K28" s="154"/>
      <c r="L28" s="154"/>
      <c r="M28" s="154"/>
      <c r="N28" s="158" t="e">
        <f>AVERAGE(Calculations!D29:M29)</f>
        <v>#DIV/0!</v>
      </c>
      <c r="O28" s="158" t="e">
        <f>STDEV(Calculations!D29:M29)</f>
        <v>#DIV/0!</v>
      </c>
      <c r="P28" s="167"/>
    </row>
    <row r="29" spans="1:15" ht="12.75">
      <c r="A29" s="152"/>
      <c r="B29" s="39" t="str">
        <f>IF('Gene Table'!D29="","",'Gene Table'!D29)</f>
        <v>NM_020469</v>
      </c>
      <c r="C29" s="153" t="s">
        <v>113</v>
      </c>
      <c r="D29" s="154"/>
      <c r="E29" s="154"/>
      <c r="F29" s="154"/>
      <c r="G29" s="154"/>
      <c r="H29" s="154"/>
      <c r="I29" s="154"/>
      <c r="J29" s="154"/>
      <c r="K29" s="154"/>
      <c r="L29" s="154"/>
      <c r="M29" s="154"/>
      <c r="N29" s="158" t="e">
        <f>AVERAGE(Calculations!D30:M30)</f>
        <v>#DIV/0!</v>
      </c>
      <c r="O29" s="158" t="e">
        <f>STDEV(Calculations!D30:M30)</f>
        <v>#DIV/0!</v>
      </c>
    </row>
    <row r="30" spans="1:16" ht="12.75">
      <c r="A30" s="152"/>
      <c r="B30" s="39" t="str">
        <f>IF('Gene Table'!D30="","",'Gene Table'!D30)</f>
        <v>NM_000400</v>
      </c>
      <c r="C30" s="153" t="s">
        <v>117</v>
      </c>
      <c r="D30" s="154"/>
      <c r="E30" s="154"/>
      <c r="F30" s="154"/>
      <c r="G30" s="154"/>
      <c r="H30" s="154"/>
      <c r="I30" s="154"/>
      <c r="J30" s="154"/>
      <c r="K30" s="154"/>
      <c r="L30" s="154"/>
      <c r="M30" s="154"/>
      <c r="N30" s="158" t="e">
        <f>AVERAGE(Calculations!D31:M31)</f>
        <v>#DIV/0!</v>
      </c>
      <c r="O30" s="158" t="e">
        <f>STDEV(Calculations!D31:M31)</f>
        <v>#DIV/0!</v>
      </c>
      <c r="P30" s="167"/>
    </row>
    <row r="31" spans="1:15" ht="12.75">
      <c r="A31" s="152"/>
      <c r="B31" s="39" t="str">
        <f>IF('Gene Table'!D31="","",'Gene Table'!D31)</f>
        <v>NM_001005735</v>
      </c>
      <c r="C31" s="153" t="s">
        <v>121</v>
      </c>
      <c r="D31" s="154"/>
      <c r="E31" s="154"/>
      <c r="F31" s="154"/>
      <c r="G31" s="154"/>
      <c r="H31" s="154"/>
      <c r="I31" s="154"/>
      <c r="J31" s="154"/>
      <c r="K31" s="154"/>
      <c r="L31" s="154"/>
      <c r="M31" s="154"/>
      <c r="N31" s="158" t="e">
        <f>AVERAGE(Calculations!D32:M32)</f>
        <v>#DIV/0!</v>
      </c>
      <c r="O31" s="158" t="e">
        <f>STDEV(Calculations!D32:M32)</f>
        <v>#DIV/0!</v>
      </c>
    </row>
    <row r="32" spans="1:16" ht="12.75">
      <c r="A32" s="152"/>
      <c r="B32" s="39" t="str">
        <f>IF('Gene Table'!D32="","",'Gene Table'!D32)</f>
        <v>NM_001033</v>
      </c>
      <c r="C32" s="153" t="s">
        <v>125</v>
      </c>
      <c r="D32" s="154"/>
      <c r="E32" s="154"/>
      <c r="F32" s="154"/>
      <c r="G32" s="154"/>
      <c r="H32" s="154"/>
      <c r="I32" s="154"/>
      <c r="J32" s="154"/>
      <c r="K32" s="154"/>
      <c r="L32" s="154"/>
      <c r="M32" s="154"/>
      <c r="N32" s="158" t="e">
        <f>AVERAGE(Calculations!D33:M33)</f>
        <v>#DIV/0!</v>
      </c>
      <c r="O32" s="158" t="e">
        <f>STDEV(Calculations!D33:M33)</f>
        <v>#DIV/0!</v>
      </c>
      <c r="P32" s="167"/>
    </row>
    <row r="33" spans="1:15" ht="12.75">
      <c r="A33" s="152"/>
      <c r="B33" s="39" t="str">
        <f>IF('Gene Table'!D33="","",'Gene Table'!D33)</f>
        <v>NM_004955</v>
      </c>
      <c r="C33" s="153" t="s">
        <v>129</v>
      </c>
      <c r="D33" s="154"/>
      <c r="E33" s="154"/>
      <c r="F33" s="154"/>
      <c r="G33" s="154"/>
      <c r="H33" s="154"/>
      <c r="I33" s="154"/>
      <c r="J33" s="154"/>
      <c r="K33" s="154"/>
      <c r="L33" s="154"/>
      <c r="M33" s="154"/>
      <c r="N33" s="158" t="e">
        <f>AVERAGE(Calculations!D34:M34)</f>
        <v>#DIV/0!</v>
      </c>
      <c r="O33" s="158" t="e">
        <f>STDEV(Calculations!D34:M34)</f>
        <v>#DIV/0!</v>
      </c>
    </row>
    <row r="34" spans="1:16" ht="12.75">
      <c r="A34" s="152"/>
      <c r="B34" s="39" t="str">
        <f>IF('Gene Table'!D34="","",'Gene Table'!D34)</f>
        <v>NM_004360</v>
      </c>
      <c r="C34" s="153" t="s">
        <v>133</v>
      </c>
      <c r="D34" s="154"/>
      <c r="E34" s="154"/>
      <c r="F34" s="154"/>
      <c r="G34" s="154"/>
      <c r="H34" s="154"/>
      <c r="I34" s="154"/>
      <c r="J34" s="154"/>
      <c r="K34" s="154"/>
      <c r="L34" s="154"/>
      <c r="M34" s="154"/>
      <c r="N34" s="158" t="e">
        <f>AVERAGE(Calculations!D35:M35)</f>
        <v>#DIV/0!</v>
      </c>
      <c r="O34" s="158" t="e">
        <f>STDEV(Calculations!D35:M35)</f>
        <v>#DIV/0!</v>
      </c>
      <c r="P34" s="167"/>
    </row>
    <row r="35" spans="1:15" ht="12.75">
      <c r="A35" s="152"/>
      <c r="B35" s="39" t="str">
        <f>IF('Gene Table'!D35="","",'Gene Table'!D35)</f>
        <v>NM_001785</v>
      </c>
      <c r="C35" s="153" t="s">
        <v>137</v>
      </c>
      <c r="D35" s="154"/>
      <c r="E35" s="154"/>
      <c r="F35" s="154"/>
      <c r="G35" s="154"/>
      <c r="H35" s="154"/>
      <c r="I35" s="154"/>
      <c r="J35" s="154"/>
      <c r="K35" s="154"/>
      <c r="L35" s="154"/>
      <c r="M35" s="154"/>
      <c r="N35" s="158" t="e">
        <f>AVERAGE(Calculations!D36:M36)</f>
        <v>#DIV/0!</v>
      </c>
      <c r="O35" s="158" t="e">
        <f>STDEV(Calculations!D36:M36)</f>
        <v>#DIV/0!</v>
      </c>
    </row>
    <row r="36" spans="1:16" ht="12.75">
      <c r="A36" s="152"/>
      <c r="B36" s="39" t="str">
        <f>IF('Gene Table'!D36="","",'Gene Table'!D36)</f>
        <v>NM_004213</v>
      </c>
      <c r="C36" s="153" t="s">
        <v>141</v>
      </c>
      <c r="D36" s="154"/>
      <c r="E36" s="154"/>
      <c r="F36" s="154"/>
      <c r="G36" s="154"/>
      <c r="H36" s="154"/>
      <c r="I36" s="154"/>
      <c r="J36" s="154"/>
      <c r="K36" s="154"/>
      <c r="L36" s="154"/>
      <c r="M36" s="154"/>
      <c r="N36" s="158" t="e">
        <f>AVERAGE(Calculations!D37:M37)</f>
        <v>#DIV/0!</v>
      </c>
      <c r="O36" s="158" t="e">
        <f>STDEV(Calculations!D37:M37)</f>
        <v>#DIV/0!</v>
      </c>
      <c r="P36" s="167"/>
    </row>
    <row r="37" spans="1:15" ht="12.75">
      <c r="A37" s="152"/>
      <c r="B37" s="39" t="str">
        <f>IF('Gene Table'!D37="","",'Gene Table'!D37)</f>
        <v>NM_005431</v>
      </c>
      <c r="C37" s="153" t="s">
        <v>145</v>
      </c>
      <c r="D37" s="154"/>
      <c r="E37" s="154"/>
      <c r="F37" s="154"/>
      <c r="G37" s="154"/>
      <c r="H37" s="154"/>
      <c r="I37" s="154"/>
      <c r="J37" s="154"/>
      <c r="K37" s="154"/>
      <c r="L37" s="154"/>
      <c r="M37" s="154"/>
      <c r="N37" s="158" t="e">
        <f>AVERAGE(Calculations!D38:M38)</f>
        <v>#DIV/0!</v>
      </c>
      <c r="O37" s="158" t="e">
        <f>STDEV(Calculations!D38:M38)</f>
        <v>#DIV/0!</v>
      </c>
    </row>
    <row r="38" spans="1:16" ht="12.75">
      <c r="A38" s="152"/>
      <c r="B38" s="39" t="str">
        <f>IF('Gene Table'!D38="","",'Gene Table'!D38)</f>
        <v>NM_001071</v>
      </c>
      <c r="C38" s="153" t="s">
        <v>149</v>
      </c>
      <c r="D38" s="154"/>
      <c r="E38" s="154"/>
      <c r="F38" s="154"/>
      <c r="G38" s="154"/>
      <c r="H38" s="154"/>
      <c r="I38" s="154"/>
      <c r="J38" s="154"/>
      <c r="K38" s="154"/>
      <c r="L38" s="154"/>
      <c r="M38" s="154"/>
      <c r="N38" s="158" t="e">
        <f>AVERAGE(Calculations!D39:M39)</f>
        <v>#DIV/0!</v>
      </c>
      <c r="O38" s="158" t="e">
        <f>STDEV(Calculations!D39:M39)</f>
        <v>#DIV/0!</v>
      </c>
      <c r="P38" s="167"/>
    </row>
    <row r="39" spans="1:15" ht="12.75">
      <c r="A39" s="152"/>
      <c r="B39" s="39" t="str">
        <f>IF('Gene Table'!D39="","",'Gene Table'!D39)</f>
        <v>NM_000455</v>
      </c>
      <c r="C39" s="153" t="s">
        <v>153</v>
      </c>
      <c r="D39" s="154"/>
      <c r="E39" s="154"/>
      <c r="F39" s="154"/>
      <c r="G39" s="154"/>
      <c r="H39" s="154"/>
      <c r="I39" s="154"/>
      <c r="J39" s="154"/>
      <c r="K39" s="154"/>
      <c r="L39" s="154"/>
      <c r="M39" s="154"/>
      <c r="N39" s="158" t="e">
        <f>AVERAGE(Calculations!D40:M40)</f>
        <v>#DIV/0!</v>
      </c>
      <c r="O39" s="158" t="e">
        <f>STDEV(Calculations!D40:M40)</f>
        <v>#DIV/0!</v>
      </c>
    </row>
    <row r="40" spans="1:16" ht="12.75">
      <c r="A40" s="152"/>
      <c r="B40" s="39" t="str">
        <f>IF('Gene Table'!D40="","",'Gene Table'!D40)</f>
        <v>NM_004333</v>
      </c>
      <c r="C40" s="153" t="s">
        <v>157</v>
      </c>
      <c r="D40" s="154"/>
      <c r="E40" s="154"/>
      <c r="F40" s="154"/>
      <c r="G40" s="154"/>
      <c r="H40" s="154"/>
      <c r="I40" s="154"/>
      <c r="J40" s="154"/>
      <c r="K40" s="154"/>
      <c r="L40" s="154"/>
      <c r="M40" s="154"/>
      <c r="N40" s="158" t="e">
        <f>AVERAGE(Calculations!D41:M41)</f>
        <v>#DIV/0!</v>
      </c>
      <c r="O40" s="158" t="e">
        <f>STDEV(Calculations!D41:M41)</f>
        <v>#DIV/0!</v>
      </c>
      <c r="P40" s="167"/>
    </row>
    <row r="41" spans="1:15" ht="12.75">
      <c r="A41" s="152"/>
      <c r="B41" s="39" t="str">
        <f>IF('Gene Table'!D41="","",'Gene Table'!D41)</f>
        <v>NM_000963</v>
      </c>
      <c r="C41" s="153" t="s">
        <v>161</v>
      </c>
      <c r="D41" s="154"/>
      <c r="E41" s="154"/>
      <c r="F41" s="154"/>
      <c r="G41" s="154"/>
      <c r="H41" s="154"/>
      <c r="I41" s="154"/>
      <c r="J41" s="154"/>
      <c r="K41" s="154"/>
      <c r="L41" s="154"/>
      <c r="M41" s="154"/>
      <c r="N41" s="158" t="e">
        <f>AVERAGE(Calculations!D42:M42)</f>
        <v>#DIV/0!</v>
      </c>
      <c r="O41" s="158" t="e">
        <f>STDEV(Calculations!D42:M42)</f>
        <v>#DIV/0!</v>
      </c>
    </row>
    <row r="42" spans="1:16" ht="12.75">
      <c r="A42" s="152"/>
      <c r="B42" s="39" t="str">
        <f>IF('Gene Table'!D42="","",'Gene Table'!D42)</f>
        <v>NM_002770</v>
      </c>
      <c r="C42" s="153" t="s">
        <v>165</v>
      </c>
      <c r="D42" s="154"/>
      <c r="E42" s="154"/>
      <c r="F42" s="154"/>
      <c r="G42" s="154"/>
      <c r="H42" s="154"/>
      <c r="I42" s="154"/>
      <c r="J42" s="154"/>
      <c r="K42" s="154"/>
      <c r="L42" s="154"/>
      <c r="M42" s="154"/>
      <c r="N42" s="158" t="e">
        <f>AVERAGE(Calculations!D43:M43)</f>
        <v>#DIV/0!</v>
      </c>
      <c r="O42" s="158" t="e">
        <f>STDEV(Calculations!D43:M43)</f>
        <v>#DIV/0!</v>
      </c>
      <c r="P42" s="167"/>
    </row>
    <row r="43" spans="1:15" ht="12.75">
      <c r="A43" s="152"/>
      <c r="B43" s="39" t="str">
        <f>IF('Gene Table'!D43="","",'Gene Table'!D43)</f>
        <v>NM_002690</v>
      </c>
      <c r="C43" s="153" t="s">
        <v>169</v>
      </c>
      <c r="D43" s="154"/>
      <c r="E43" s="154"/>
      <c r="F43" s="154"/>
      <c r="G43" s="154"/>
      <c r="H43" s="154"/>
      <c r="I43" s="154"/>
      <c r="J43" s="154"/>
      <c r="K43" s="154"/>
      <c r="L43" s="154"/>
      <c r="M43" s="154"/>
      <c r="N43" s="158" t="e">
        <f>AVERAGE(Calculations!D44:M44)</f>
        <v>#DIV/0!</v>
      </c>
      <c r="O43" s="158" t="e">
        <f>STDEV(Calculations!D44:M44)</f>
        <v>#DIV/0!</v>
      </c>
    </row>
    <row r="44" spans="1:16" ht="12.75">
      <c r="A44" s="152"/>
      <c r="B44" s="39" t="str">
        <f>IF('Gene Table'!D44="","",'Gene Table'!D44)</f>
        <v>NM_006218</v>
      </c>
      <c r="C44" s="153" t="s">
        <v>173</v>
      </c>
      <c r="D44" s="154"/>
      <c r="E44" s="154"/>
      <c r="F44" s="154"/>
      <c r="G44" s="154"/>
      <c r="H44" s="154"/>
      <c r="I44" s="154"/>
      <c r="J44" s="154"/>
      <c r="K44" s="154"/>
      <c r="L44" s="154"/>
      <c r="M44" s="154"/>
      <c r="N44" s="158" t="e">
        <f>AVERAGE(Calculations!D45:M45)</f>
        <v>#DIV/0!</v>
      </c>
      <c r="O44" s="158" t="e">
        <f>STDEV(Calculations!D45:M45)</f>
        <v>#DIV/0!</v>
      </c>
      <c r="P44" s="167"/>
    </row>
    <row r="45" spans="1:15" ht="12.75">
      <c r="A45" s="152"/>
      <c r="B45" s="39" t="str">
        <f>IF('Gene Table'!D45="","",'Gene Table'!D45)</f>
        <v>NM_002454</v>
      </c>
      <c r="C45" s="153" t="s">
        <v>177</v>
      </c>
      <c r="D45" s="154"/>
      <c r="E45" s="154"/>
      <c r="F45" s="154"/>
      <c r="G45" s="154"/>
      <c r="H45" s="154"/>
      <c r="I45" s="154"/>
      <c r="J45" s="154"/>
      <c r="K45" s="154"/>
      <c r="L45" s="154"/>
      <c r="M45" s="154"/>
      <c r="N45" s="158" t="e">
        <f>AVERAGE(Calculations!D46:M46)</f>
        <v>#DIV/0!</v>
      </c>
      <c r="O45" s="158" t="e">
        <f>STDEV(Calculations!D46:M46)</f>
        <v>#DIV/0!</v>
      </c>
    </row>
    <row r="46" spans="1:16" ht="12.75">
      <c r="A46" s="152"/>
      <c r="B46" s="39" t="str">
        <f>IF('Gene Table'!D46="","",'Gene Table'!D46)</f>
        <v>NM_005590</v>
      </c>
      <c r="C46" s="153" t="s">
        <v>181</v>
      </c>
      <c r="D46" s="154"/>
      <c r="E46" s="154"/>
      <c r="F46" s="154"/>
      <c r="G46" s="154"/>
      <c r="H46" s="154"/>
      <c r="I46" s="154"/>
      <c r="J46" s="154"/>
      <c r="K46" s="154"/>
      <c r="L46" s="154"/>
      <c r="M46" s="154"/>
      <c r="N46" s="158" t="e">
        <f>AVERAGE(Calculations!D47:M47)</f>
        <v>#DIV/0!</v>
      </c>
      <c r="O46" s="158" t="e">
        <f>STDEV(Calculations!D47:M47)</f>
        <v>#DIV/0!</v>
      </c>
      <c r="P46" s="167"/>
    </row>
    <row r="47" spans="1:15" ht="12.75">
      <c r="A47" s="152"/>
      <c r="B47" s="39" t="str">
        <f>IF('Gene Table'!D47="","",'Gene Table'!D47)</f>
        <v>NM_002392</v>
      </c>
      <c r="C47" s="153" t="s">
        <v>185</v>
      </c>
      <c r="D47" s="154"/>
      <c r="E47" s="154"/>
      <c r="F47" s="154"/>
      <c r="G47" s="154"/>
      <c r="H47" s="154"/>
      <c r="I47" s="154"/>
      <c r="J47" s="154"/>
      <c r="K47" s="154"/>
      <c r="L47" s="154"/>
      <c r="M47" s="154"/>
      <c r="N47" s="158" t="e">
        <f>AVERAGE(Calculations!D48:M48)</f>
        <v>#DIV/0!</v>
      </c>
      <c r="O47" s="158" t="e">
        <f>STDEV(Calculations!D48:M48)</f>
        <v>#DIV/0!</v>
      </c>
    </row>
    <row r="48" spans="1:16" ht="12.75">
      <c r="A48" s="152"/>
      <c r="B48" s="39" t="str">
        <f>IF('Gene Table'!D48="","",'Gene Table'!D48)</f>
        <v>NM_000576</v>
      </c>
      <c r="C48" s="153" t="s">
        <v>189</v>
      </c>
      <c r="D48" s="154"/>
      <c r="E48" s="154"/>
      <c r="F48" s="154"/>
      <c r="G48" s="154"/>
      <c r="H48" s="154"/>
      <c r="I48" s="154"/>
      <c r="J48" s="154"/>
      <c r="K48" s="154"/>
      <c r="L48" s="154"/>
      <c r="M48" s="154"/>
      <c r="N48" s="158" t="e">
        <f>AVERAGE(Calculations!D49:M49)</f>
        <v>#DIV/0!</v>
      </c>
      <c r="O48" s="158" t="e">
        <f>STDEV(Calculations!D49:M49)</f>
        <v>#DIV/0!</v>
      </c>
      <c r="P48" s="167"/>
    </row>
    <row r="49" spans="1:15" ht="12.75">
      <c r="A49" s="152"/>
      <c r="B49" s="39" t="str">
        <f>IF('Gene Table'!D49="","",'Gene Table'!D49)</f>
        <v>NM_000612</v>
      </c>
      <c r="C49" s="153" t="s">
        <v>193</v>
      </c>
      <c r="D49" s="154"/>
      <c r="E49" s="154"/>
      <c r="F49" s="154"/>
      <c r="G49" s="154"/>
      <c r="H49" s="154"/>
      <c r="I49" s="154"/>
      <c r="J49" s="154"/>
      <c r="K49" s="154"/>
      <c r="L49" s="154"/>
      <c r="M49" s="154"/>
      <c r="N49" s="158" t="e">
        <f>AVERAGE(Calculations!D50:M50)</f>
        <v>#DIV/0!</v>
      </c>
      <c r="O49" s="158" t="e">
        <f>STDEV(Calculations!D50:M50)</f>
        <v>#DIV/0!</v>
      </c>
    </row>
    <row r="50" spans="1:16" ht="12.75">
      <c r="A50" s="152"/>
      <c r="B50" s="39" t="str">
        <f>IF('Gene Table'!D50="","",'Gene Table'!D50)</f>
        <v>NM_000618</v>
      </c>
      <c r="C50" s="153" t="s">
        <v>197</v>
      </c>
      <c r="D50" s="154"/>
      <c r="E50" s="154"/>
      <c r="F50" s="154"/>
      <c r="G50" s="154"/>
      <c r="H50" s="154"/>
      <c r="I50" s="154"/>
      <c r="J50" s="154"/>
      <c r="K50" s="154"/>
      <c r="L50" s="154"/>
      <c r="M50" s="154"/>
      <c r="N50" s="158" t="e">
        <f>AVERAGE(Calculations!D51:M51)</f>
        <v>#DIV/0!</v>
      </c>
      <c r="O50" s="158" t="e">
        <f>STDEV(Calculations!D51:M51)</f>
        <v>#DIV/0!</v>
      </c>
      <c r="P50" s="167"/>
    </row>
    <row r="51" spans="1:15" ht="12.75" customHeight="1">
      <c r="A51" s="152"/>
      <c r="B51" s="39" t="str">
        <f>IF('Gene Table'!D51="","",'Gene Table'!D51)</f>
        <v>NM_001641</v>
      </c>
      <c r="C51" s="153" t="s">
        <v>201</v>
      </c>
      <c r="D51" s="154"/>
      <c r="E51" s="154"/>
      <c r="F51" s="154"/>
      <c r="G51" s="154"/>
      <c r="H51" s="154"/>
      <c r="I51" s="154"/>
      <c r="J51" s="154"/>
      <c r="K51" s="154"/>
      <c r="L51" s="154"/>
      <c r="M51" s="154"/>
      <c r="N51" s="158" t="e">
        <f>AVERAGE(Calculations!D52:M52)</f>
        <v>#DIV/0!</v>
      </c>
      <c r="O51" s="158" t="e">
        <f>STDEV(Calculations!D52:M52)</f>
        <v>#DIV/0!</v>
      </c>
    </row>
    <row r="52" spans="1:16" ht="12.75">
      <c r="A52" s="152"/>
      <c r="B52" s="39" t="str">
        <f>IF('Gene Table'!D52="","",'Gene Table'!D52)</f>
        <v>NM_016081</v>
      </c>
      <c r="C52" s="153" t="s">
        <v>205</v>
      </c>
      <c r="D52" s="154"/>
      <c r="E52" s="154"/>
      <c r="F52" s="154"/>
      <c r="G52" s="154"/>
      <c r="H52" s="154"/>
      <c r="I52" s="154"/>
      <c r="J52" s="154"/>
      <c r="K52" s="154"/>
      <c r="L52" s="154"/>
      <c r="M52" s="154"/>
      <c r="N52" s="158" t="e">
        <f>AVERAGE(Calculations!D53:M53)</f>
        <v>#DIV/0!</v>
      </c>
      <c r="O52" s="158" t="e">
        <f>STDEV(Calculations!D53:M53)</f>
        <v>#DIV/0!</v>
      </c>
      <c r="P52" s="167"/>
    </row>
    <row r="53" spans="1:15" ht="12.75">
      <c r="A53" s="152"/>
      <c r="B53" s="39" t="str">
        <f>IF('Gene Table'!D53="","",'Gene Table'!D53)</f>
        <v>NM_000136</v>
      </c>
      <c r="C53" s="153" t="s">
        <v>209</v>
      </c>
      <c r="D53" s="154"/>
      <c r="E53" s="154"/>
      <c r="F53" s="154"/>
      <c r="G53" s="154"/>
      <c r="H53" s="154"/>
      <c r="I53" s="154"/>
      <c r="J53" s="154"/>
      <c r="K53" s="154"/>
      <c r="L53" s="154"/>
      <c r="M53" s="154"/>
      <c r="N53" s="158" t="e">
        <f>AVERAGE(Calculations!D54:M54)</f>
        <v>#DIV/0!</v>
      </c>
      <c r="O53" s="158" t="e">
        <f>STDEV(Calculations!D54:M54)</f>
        <v>#DIV/0!</v>
      </c>
    </row>
    <row r="54" spans="1:16" ht="12.75">
      <c r="A54" s="152"/>
      <c r="B54" s="39" t="str">
        <f>IF('Gene Table'!D54="","",'Gene Table'!D54)</f>
        <v>NM_001012732</v>
      </c>
      <c r="C54" s="153" t="s">
        <v>213</v>
      </c>
      <c r="D54" s="154"/>
      <c r="E54" s="154"/>
      <c r="F54" s="154"/>
      <c r="G54" s="154"/>
      <c r="H54" s="154"/>
      <c r="I54" s="154"/>
      <c r="J54" s="154"/>
      <c r="K54" s="154"/>
      <c r="L54" s="154"/>
      <c r="M54" s="154"/>
      <c r="N54" s="158" t="e">
        <f>AVERAGE(Calculations!D55:M55)</f>
        <v>#DIV/0!</v>
      </c>
      <c r="O54" s="158" t="e">
        <f>STDEV(Calculations!D55:M55)</f>
        <v>#DIV/0!</v>
      </c>
      <c r="P54" s="167"/>
    </row>
    <row r="55" spans="1:15" ht="12.75">
      <c r="A55" s="152"/>
      <c r="B55" s="39" t="str">
        <f>IF('Gene Table'!D55="","",'Gene Table'!D55)</f>
        <v>NM_000788</v>
      </c>
      <c r="C55" s="153" t="s">
        <v>217</v>
      </c>
      <c r="D55" s="154"/>
      <c r="E55" s="154"/>
      <c r="F55" s="154"/>
      <c r="G55" s="154"/>
      <c r="H55" s="154"/>
      <c r="I55" s="154"/>
      <c r="J55" s="154"/>
      <c r="K55" s="154"/>
      <c r="L55" s="154"/>
      <c r="M55" s="154"/>
      <c r="N55" s="158" t="e">
        <f>AVERAGE(Calculations!D56:M56)</f>
        <v>#DIV/0!</v>
      </c>
      <c r="O55" s="158" t="e">
        <f>STDEV(Calculations!D56:M56)</f>
        <v>#DIV/0!</v>
      </c>
    </row>
    <row r="56" spans="1:16" ht="12.75">
      <c r="A56" s="152"/>
      <c r="B56" s="39" t="str">
        <f>IF('Gene Table'!D56="","",'Gene Table'!D56)</f>
        <v>NM_000104</v>
      </c>
      <c r="C56" s="153" t="s">
        <v>221</v>
      </c>
      <c r="D56" s="154"/>
      <c r="E56" s="154"/>
      <c r="F56" s="154"/>
      <c r="G56" s="154"/>
      <c r="H56" s="154"/>
      <c r="I56" s="154"/>
      <c r="J56" s="154"/>
      <c r="K56" s="154"/>
      <c r="L56" s="154"/>
      <c r="M56" s="154"/>
      <c r="N56" s="158" t="e">
        <f>AVERAGE(Calculations!D57:M57)</f>
        <v>#DIV/0!</v>
      </c>
      <c r="O56" s="158" t="e">
        <f>STDEV(Calculations!D57:M57)</f>
        <v>#DIV/0!</v>
      </c>
      <c r="P56" s="167"/>
    </row>
    <row r="57" spans="1:15" ht="12.75">
      <c r="A57" s="152"/>
      <c r="B57" s="39" t="str">
        <f>IF('Gene Table'!D57="","",'Gene Table'!D57)</f>
        <v>NM_001274</v>
      </c>
      <c r="C57" s="153" t="s">
        <v>225</v>
      </c>
      <c r="D57" s="154"/>
      <c r="E57" s="154"/>
      <c r="F57" s="154"/>
      <c r="G57" s="154"/>
      <c r="H57" s="154"/>
      <c r="I57" s="154"/>
      <c r="J57" s="154"/>
      <c r="K57" s="154"/>
      <c r="L57" s="154"/>
      <c r="M57" s="154"/>
      <c r="N57" s="158" t="e">
        <f>AVERAGE(Calculations!D58:M58)</f>
        <v>#DIV/0!</v>
      </c>
      <c r="O57" s="158" t="e">
        <f>STDEV(Calculations!D58:M58)</f>
        <v>#DIV/0!</v>
      </c>
    </row>
    <row r="58" spans="1:16" ht="12.75">
      <c r="A58" s="152"/>
      <c r="B58" s="39" t="str">
        <f>IF('Gene Table'!D58="","",'Gene Table'!D58)</f>
        <v>NM_005427</v>
      </c>
      <c r="C58" s="153" t="s">
        <v>229</v>
      </c>
      <c r="D58" s="154"/>
      <c r="E58" s="154"/>
      <c r="F58" s="154"/>
      <c r="G58" s="154"/>
      <c r="H58" s="154"/>
      <c r="I58" s="154"/>
      <c r="J58" s="154"/>
      <c r="K58" s="154"/>
      <c r="L58" s="154"/>
      <c r="M58" s="154"/>
      <c r="N58" s="158" t="e">
        <f>AVERAGE(Calculations!D59:M59)</f>
        <v>#DIV/0!</v>
      </c>
      <c r="O58" s="158" t="e">
        <f>STDEV(Calculations!D59:M59)</f>
        <v>#DIV/0!</v>
      </c>
      <c r="P58" s="167"/>
    </row>
    <row r="59" spans="1:15" ht="12.75">
      <c r="A59" s="152"/>
      <c r="B59" s="39" t="str">
        <f>IF('Gene Table'!D59="","",'Gene Table'!D59)</f>
        <v>NM_194294</v>
      </c>
      <c r="C59" s="153" t="s">
        <v>233</v>
      </c>
      <c r="D59" s="154"/>
      <c r="E59" s="154"/>
      <c r="F59" s="154"/>
      <c r="G59" s="154"/>
      <c r="H59" s="154"/>
      <c r="I59" s="154"/>
      <c r="J59" s="154"/>
      <c r="K59" s="154"/>
      <c r="L59" s="154"/>
      <c r="M59" s="154"/>
      <c r="N59" s="158" t="e">
        <f>AVERAGE(Calculations!D60:M60)</f>
        <v>#DIV/0!</v>
      </c>
      <c r="O59" s="158" t="e">
        <f>STDEV(Calculations!D60:M60)</f>
        <v>#DIV/0!</v>
      </c>
    </row>
    <row r="60" spans="1:16" ht="12.75">
      <c r="A60" s="152"/>
      <c r="B60" s="39" t="str">
        <f>IF('Gene Table'!D60="","",'Gene Table'!D60)</f>
        <v>BC039243</v>
      </c>
      <c r="C60" s="153" t="s">
        <v>237</v>
      </c>
      <c r="D60" s="154"/>
      <c r="E60" s="154"/>
      <c r="F60" s="154"/>
      <c r="G60" s="154"/>
      <c r="H60" s="154"/>
      <c r="I60" s="154"/>
      <c r="J60" s="154"/>
      <c r="K60" s="154"/>
      <c r="L60" s="154"/>
      <c r="M60" s="154"/>
      <c r="N60" s="158" t="e">
        <f>AVERAGE(Calculations!D61:M61)</f>
        <v>#DIV/0!</v>
      </c>
      <c r="O60" s="158" t="e">
        <f>STDEV(Calculations!D61:M61)</f>
        <v>#DIV/0!</v>
      </c>
      <c r="P60" s="167"/>
    </row>
    <row r="61" spans="1:15" ht="12.75">
      <c r="A61" s="152"/>
      <c r="B61" s="39" t="str">
        <f>IF('Gene Table'!D61="","",'Gene Table'!D61)</f>
        <v>BC004257</v>
      </c>
      <c r="C61" s="153" t="s">
        <v>241</v>
      </c>
      <c r="D61" s="154"/>
      <c r="E61" s="154"/>
      <c r="F61" s="154"/>
      <c r="G61" s="154"/>
      <c r="H61" s="154"/>
      <c r="I61" s="154"/>
      <c r="J61" s="154"/>
      <c r="K61" s="154"/>
      <c r="L61" s="154"/>
      <c r="M61" s="154"/>
      <c r="N61" s="158" t="e">
        <f>AVERAGE(Calculations!D62:M62)</f>
        <v>#DIV/0!</v>
      </c>
      <c r="O61" s="158" t="e">
        <f>STDEV(Calculations!D62:M62)</f>
        <v>#DIV/0!</v>
      </c>
    </row>
    <row r="62" spans="1:16" ht="12.75">
      <c r="A62" s="152"/>
      <c r="B62" s="39" t="str">
        <f>IF('Gene Table'!D62="","",'Gene Table'!D62)</f>
        <v>NM_130398</v>
      </c>
      <c r="C62" s="153" t="s">
        <v>245</v>
      </c>
      <c r="D62" s="154"/>
      <c r="E62" s="154"/>
      <c r="F62" s="154"/>
      <c r="G62" s="154"/>
      <c r="H62" s="154"/>
      <c r="I62" s="154"/>
      <c r="J62" s="154"/>
      <c r="K62" s="154"/>
      <c r="L62" s="154"/>
      <c r="M62" s="154"/>
      <c r="N62" s="158" t="e">
        <f>AVERAGE(Calculations!D63:M63)</f>
        <v>#DIV/0!</v>
      </c>
      <c r="O62" s="158" t="e">
        <f>STDEV(Calculations!D63:M63)</f>
        <v>#DIV/0!</v>
      </c>
      <c r="P62" s="167"/>
    </row>
    <row r="63" spans="1:15" ht="12.75">
      <c r="A63" s="152"/>
      <c r="B63" s="39" t="str">
        <f>IF('Gene Table'!D63="","",'Gene Table'!D63)</f>
        <v>NM_005265</v>
      </c>
      <c r="C63" s="153" t="s">
        <v>249</v>
      </c>
      <c r="D63" s="154"/>
      <c r="E63" s="154"/>
      <c r="F63" s="154"/>
      <c r="G63" s="154"/>
      <c r="H63" s="154"/>
      <c r="I63" s="154"/>
      <c r="J63" s="154"/>
      <c r="K63" s="154"/>
      <c r="L63" s="154"/>
      <c r="M63" s="154"/>
      <c r="N63" s="158" t="e">
        <f>AVERAGE(Calculations!D64:M64)</f>
        <v>#DIV/0!</v>
      </c>
      <c r="O63" s="158" t="e">
        <f>STDEV(Calculations!D64:M64)</f>
        <v>#DIV/0!</v>
      </c>
    </row>
    <row r="64" spans="1:16" ht="12.75">
      <c r="A64" s="152"/>
      <c r="B64" s="39" t="str">
        <f>IF('Gene Table'!D64="","",'Gene Table'!D64)</f>
        <v>NM_014641</v>
      </c>
      <c r="C64" s="153" t="s">
        <v>253</v>
      </c>
      <c r="D64" s="154"/>
      <c r="E64" s="154"/>
      <c r="F64" s="154"/>
      <c r="G64" s="154"/>
      <c r="H64" s="154"/>
      <c r="I64" s="154"/>
      <c r="J64" s="154"/>
      <c r="K64" s="154"/>
      <c r="L64" s="154"/>
      <c r="M64" s="154"/>
      <c r="N64" s="158" t="e">
        <f>AVERAGE(Calculations!D65:M65)</f>
        <v>#DIV/0!</v>
      </c>
      <c r="O64" s="158" t="e">
        <f>STDEV(Calculations!D65:M65)</f>
        <v>#DIV/0!</v>
      </c>
      <c r="P64" s="167"/>
    </row>
    <row r="65" spans="1:15" ht="12.75">
      <c r="A65" s="152"/>
      <c r="B65" s="39" t="str">
        <f>IF('Gene Table'!D65="","",'Gene Table'!D65)</f>
        <v>NM_004212</v>
      </c>
      <c r="C65" s="153" t="s">
        <v>257</v>
      </c>
      <c r="D65" s="154"/>
      <c r="E65" s="154"/>
      <c r="F65" s="154"/>
      <c r="G65" s="154"/>
      <c r="H65" s="154"/>
      <c r="I65" s="154"/>
      <c r="J65" s="154"/>
      <c r="K65" s="154"/>
      <c r="L65" s="154"/>
      <c r="M65" s="154"/>
      <c r="N65" s="158" t="e">
        <f>AVERAGE(Calculations!D66:M66)</f>
        <v>#DIV/0!</v>
      </c>
      <c r="O65" s="158" t="e">
        <f>STDEV(Calculations!D66:M66)</f>
        <v>#DIV/0!</v>
      </c>
    </row>
    <row r="66" spans="1:16" ht="12.75">
      <c r="A66" s="152"/>
      <c r="B66" s="39" t="str">
        <f>IF('Gene Table'!D66="","",'Gene Table'!D66)</f>
        <v>NM_003786</v>
      </c>
      <c r="C66" s="153" t="s">
        <v>261</v>
      </c>
      <c r="D66" s="154"/>
      <c r="E66" s="154"/>
      <c r="F66" s="154"/>
      <c r="G66" s="154"/>
      <c r="H66" s="154"/>
      <c r="I66" s="154"/>
      <c r="J66" s="154"/>
      <c r="K66" s="154"/>
      <c r="L66" s="154"/>
      <c r="M66" s="154"/>
      <c r="N66" s="158" t="e">
        <f>AVERAGE(Calculations!D67:M67)</f>
        <v>#DIV/0!</v>
      </c>
      <c r="O66" s="158" t="e">
        <f>STDEV(Calculations!D67:M67)</f>
        <v>#DIV/0!</v>
      </c>
      <c r="P66" s="167"/>
    </row>
    <row r="67" spans="1:15" ht="12.75">
      <c r="A67" s="152"/>
      <c r="B67" s="39" t="str">
        <f>IF('Gene Table'!D67="","",'Gene Table'!D67)</f>
        <v>NM_001754</v>
      </c>
      <c r="C67" s="153" t="s">
        <v>265</v>
      </c>
      <c r="D67" s="154"/>
      <c r="E67" s="154"/>
      <c r="F67" s="154"/>
      <c r="G67" s="154"/>
      <c r="H67" s="154"/>
      <c r="I67" s="154"/>
      <c r="J67" s="154"/>
      <c r="K67" s="154"/>
      <c r="L67" s="154"/>
      <c r="M67" s="154"/>
      <c r="N67" s="158" t="e">
        <f>AVERAGE(Calculations!D68:M68)</f>
        <v>#DIV/0!</v>
      </c>
      <c r="O67" s="158" t="e">
        <f>STDEV(Calculations!D68:M68)</f>
        <v>#DIV/0!</v>
      </c>
    </row>
    <row r="68" spans="1:16" ht="12.75">
      <c r="A68" s="152"/>
      <c r="B68" s="39" t="str">
        <f>IF('Gene Table'!D68="","",'Gene Table'!D68)</f>
        <v>NM_181672</v>
      </c>
      <c r="C68" s="153" t="s">
        <v>269</v>
      </c>
      <c r="D68" s="154"/>
      <c r="E68" s="154"/>
      <c r="F68" s="154"/>
      <c r="G68" s="154"/>
      <c r="H68" s="154"/>
      <c r="I68" s="154"/>
      <c r="J68" s="154"/>
      <c r="K68" s="154"/>
      <c r="L68" s="154"/>
      <c r="M68" s="154"/>
      <c r="N68" s="158" t="e">
        <f>AVERAGE(Calculations!D69:M69)</f>
        <v>#DIV/0!</v>
      </c>
      <c r="O68" s="158" t="e">
        <f>STDEV(Calculations!D69:M69)</f>
        <v>#DIV/0!</v>
      </c>
      <c r="P68" s="167"/>
    </row>
    <row r="69" spans="1:15" ht="12.75">
      <c r="A69" s="152"/>
      <c r="B69" s="39" t="str">
        <f>IF('Gene Table'!D69="","",'Gene Table'!D69)</f>
        <v>NM_003604</v>
      </c>
      <c r="C69" s="153" t="s">
        <v>273</v>
      </c>
      <c r="D69" s="154"/>
      <c r="E69" s="154"/>
      <c r="F69" s="154"/>
      <c r="G69" s="154"/>
      <c r="H69" s="154"/>
      <c r="I69" s="154"/>
      <c r="J69" s="154"/>
      <c r="K69" s="154"/>
      <c r="L69" s="154"/>
      <c r="M69" s="154"/>
      <c r="N69" s="158" t="e">
        <f>AVERAGE(Calculations!D70:M70)</f>
        <v>#DIV/0!</v>
      </c>
      <c r="O69" s="158" t="e">
        <f>STDEV(Calculations!D70:M70)</f>
        <v>#DIV/0!</v>
      </c>
    </row>
    <row r="70" spans="1:16" ht="12.75">
      <c r="A70" s="152"/>
      <c r="B70" s="39" t="str">
        <f>IF('Gene Table'!D70="","",'Gene Table'!D70)</f>
        <v>NM_030782</v>
      </c>
      <c r="C70" s="153" t="s">
        <v>277</v>
      </c>
      <c r="D70" s="154"/>
      <c r="E70" s="154"/>
      <c r="F70" s="154"/>
      <c r="G70" s="154"/>
      <c r="H70" s="154"/>
      <c r="I70" s="154"/>
      <c r="J70" s="154"/>
      <c r="K70" s="154"/>
      <c r="L70" s="154"/>
      <c r="M70" s="154"/>
      <c r="N70" s="158" t="e">
        <f>AVERAGE(Calculations!D71:M71)</f>
        <v>#DIV/0!</v>
      </c>
      <c r="O70" s="158" t="e">
        <f>STDEV(Calculations!D71:M71)</f>
        <v>#DIV/0!</v>
      </c>
      <c r="P70" s="167"/>
    </row>
    <row r="71" spans="1:15" ht="12.75">
      <c r="A71" s="152"/>
      <c r="B71" s="39" t="str">
        <f>IF('Gene Table'!D71="","",'Gene Table'!D71)</f>
        <v>NM_006304</v>
      </c>
      <c r="C71" s="153" t="s">
        <v>281</v>
      </c>
      <c r="D71" s="154"/>
      <c r="E71" s="154"/>
      <c r="F71" s="154"/>
      <c r="G71" s="154"/>
      <c r="H71" s="154"/>
      <c r="I71" s="154"/>
      <c r="J71" s="154"/>
      <c r="K71" s="154"/>
      <c r="L71" s="154"/>
      <c r="M71" s="154"/>
      <c r="N71" s="158" t="e">
        <f>AVERAGE(Calculations!D72:M72)</f>
        <v>#DIV/0!</v>
      </c>
      <c r="O71" s="158" t="e">
        <f>STDEV(Calculations!D72:M72)</f>
        <v>#DIV/0!</v>
      </c>
    </row>
    <row r="72" spans="1:16" ht="12.75">
      <c r="A72" s="152"/>
      <c r="B72" s="39" t="str">
        <f>IF('Gene Table'!D72="","",'Gene Table'!D72)</f>
        <v>NM_024596</v>
      </c>
      <c r="C72" s="153" t="s">
        <v>285</v>
      </c>
      <c r="D72" s="154"/>
      <c r="E72" s="154"/>
      <c r="F72" s="154"/>
      <c r="G72" s="154"/>
      <c r="H72" s="154"/>
      <c r="I72" s="154"/>
      <c r="J72" s="154"/>
      <c r="K72" s="154"/>
      <c r="L72" s="154"/>
      <c r="M72" s="154"/>
      <c r="N72" s="158" t="e">
        <f>AVERAGE(Calculations!D73:M73)</f>
        <v>#DIV/0!</v>
      </c>
      <c r="O72" s="158" t="e">
        <f>STDEV(Calculations!D73:M73)</f>
        <v>#DIV/0!</v>
      </c>
      <c r="P72" s="167"/>
    </row>
    <row r="73" spans="1:15" ht="12.75">
      <c r="A73" s="152"/>
      <c r="B73" s="39" t="str">
        <f>IF('Gene Table'!D73="","",'Gene Table'!D73)</f>
        <v>NM_001080124</v>
      </c>
      <c r="C73" s="153" t="s">
        <v>289</v>
      </c>
      <c r="D73" s="154"/>
      <c r="E73" s="154"/>
      <c r="F73" s="154"/>
      <c r="G73" s="154"/>
      <c r="H73" s="154"/>
      <c r="I73" s="154"/>
      <c r="J73" s="154"/>
      <c r="K73" s="154"/>
      <c r="L73" s="154"/>
      <c r="M73" s="154"/>
      <c r="N73" s="158" t="e">
        <f>AVERAGE(Calculations!D74:M74)</f>
        <v>#DIV/0!</v>
      </c>
      <c r="O73" s="158" t="e">
        <f>STDEV(Calculations!D74:M74)</f>
        <v>#DIV/0!</v>
      </c>
    </row>
    <row r="74" spans="1:16" ht="12.75">
      <c r="A74" s="152"/>
      <c r="B74" s="39" t="str">
        <f>IF('Gene Table'!D74="","",'Gene Table'!D74)</f>
        <v>NM_000378</v>
      </c>
      <c r="C74" s="153" t="s">
        <v>293</v>
      </c>
      <c r="D74" s="154"/>
      <c r="E74" s="154"/>
      <c r="F74" s="154"/>
      <c r="G74" s="154"/>
      <c r="H74" s="154"/>
      <c r="I74" s="154"/>
      <c r="J74" s="154"/>
      <c r="K74" s="154"/>
      <c r="L74" s="154"/>
      <c r="M74" s="154"/>
      <c r="N74" s="158" t="e">
        <f>AVERAGE(Calculations!D75:M75)</f>
        <v>#DIV/0!</v>
      </c>
      <c r="O74" s="158" t="e">
        <f>STDEV(Calculations!D75:M75)</f>
        <v>#DIV/0!</v>
      </c>
      <c r="P74" s="167"/>
    </row>
    <row r="75" spans="1:15" ht="12.75" customHeight="1">
      <c r="A75" s="152"/>
      <c r="B75" s="39" t="str">
        <f>IF('Gene Table'!D75="","",'Gene Table'!D75)</f>
        <v>NM_000551</v>
      </c>
      <c r="C75" s="153" t="s">
        <v>297</v>
      </c>
      <c r="D75" s="154"/>
      <c r="E75" s="154"/>
      <c r="F75" s="154"/>
      <c r="G75" s="154"/>
      <c r="H75" s="154"/>
      <c r="I75" s="154"/>
      <c r="J75" s="154"/>
      <c r="K75" s="154"/>
      <c r="L75" s="154"/>
      <c r="M75" s="154"/>
      <c r="N75" s="158" t="e">
        <f>AVERAGE(Calculations!D76:M76)</f>
        <v>#DIV/0!</v>
      </c>
      <c r="O75" s="158" t="e">
        <f>STDEV(Calculations!D76:M76)</f>
        <v>#DIV/0!</v>
      </c>
    </row>
    <row r="76" spans="1:16" ht="12.75">
      <c r="A76" s="152"/>
      <c r="B76" s="39" t="str">
        <f>IF('Gene Table'!D76="","",'Gene Table'!D76)</f>
        <v>NM_001017415</v>
      </c>
      <c r="C76" s="153" t="s">
        <v>301</v>
      </c>
      <c r="D76" s="154"/>
      <c r="E76" s="154"/>
      <c r="F76" s="154"/>
      <c r="G76" s="154"/>
      <c r="H76" s="154"/>
      <c r="I76" s="154"/>
      <c r="J76" s="154"/>
      <c r="K76" s="154"/>
      <c r="L76" s="154"/>
      <c r="M76" s="154"/>
      <c r="N76" s="158" t="e">
        <f>AVERAGE(Calculations!D77:M77)</f>
        <v>#DIV/0!</v>
      </c>
      <c r="O76" s="158" t="e">
        <f>STDEV(Calculations!D77:M77)</f>
        <v>#DIV/0!</v>
      </c>
      <c r="P76" s="167"/>
    </row>
    <row r="77" spans="1:15" ht="12.75">
      <c r="A77" s="152"/>
      <c r="B77" s="39" t="str">
        <f>IF('Gene Table'!D77="","",'Gene Table'!D77)</f>
        <v>NM_000369</v>
      </c>
      <c r="C77" s="153" t="s">
        <v>305</v>
      </c>
      <c r="D77" s="154"/>
      <c r="E77" s="154"/>
      <c r="F77" s="154"/>
      <c r="G77" s="154"/>
      <c r="H77" s="154"/>
      <c r="I77" s="154"/>
      <c r="J77" s="154"/>
      <c r="K77" s="154"/>
      <c r="L77" s="154"/>
      <c r="M77" s="154"/>
      <c r="N77" s="158" t="e">
        <f>AVERAGE(Calculations!D78:M78)</f>
        <v>#DIV/0!</v>
      </c>
      <c r="O77" s="158" t="e">
        <f>STDEV(Calculations!D78:M78)</f>
        <v>#DIV/0!</v>
      </c>
    </row>
    <row r="78" spans="1:16" ht="12.75">
      <c r="A78" s="152"/>
      <c r="B78" s="39" t="str">
        <f>IF('Gene Table'!D78="","",'Gene Table'!D78)</f>
        <v>NM_005657</v>
      </c>
      <c r="C78" s="153" t="s">
        <v>309</v>
      </c>
      <c r="D78" s="154"/>
      <c r="E78" s="154"/>
      <c r="F78" s="154"/>
      <c r="G78" s="154"/>
      <c r="H78" s="154"/>
      <c r="I78" s="154"/>
      <c r="J78" s="154"/>
      <c r="K78" s="154"/>
      <c r="L78" s="154"/>
      <c r="M78" s="154"/>
      <c r="N78" s="158" t="e">
        <f>AVERAGE(Calculations!D79:M79)</f>
        <v>#DIV/0!</v>
      </c>
      <c r="O78" s="158" t="e">
        <f>STDEV(Calculations!D79:M79)</f>
        <v>#DIV/0!</v>
      </c>
      <c r="P78" s="167"/>
    </row>
    <row r="79" spans="1:15" ht="12.75">
      <c r="A79" s="152"/>
      <c r="B79" s="39" t="str">
        <f>IF('Gene Table'!D79="","",'Gene Table'!D79)</f>
        <v>NM_000660</v>
      </c>
      <c r="C79" s="153" t="s">
        <v>313</v>
      </c>
      <c r="D79" s="154"/>
      <c r="E79" s="154"/>
      <c r="F79" s="154"/>
      <c r="G79" s="154"/>
      <c r="H79" s="154"/>
      <c r="I79" s="154"/>
      <c r="J79" s="154"/>
      <c r="K79" s="154"/>
      <c r="L79" s="154"/>
      <c r="M79" s="154"/>
      <c r="N79" s="158" t="e">
        <f>AVERAGE(Calculations!D80:M80)</f>
        <v>#DIV/0!</v>
      </c>
      <c r="O79" s="158" t="e">
        <f>STDEV(Calculations!D80:M80)</f>
        <v>#DIV/0!</v>
      </c>
    </row>
    <row r="80" spans="1:16" ht="12.75">
      <c r="A80" s="152"/>
      <c r="B80" s="39" t="str">
        <f>IF('Gene Table'!D80="","",'Gene Table'!D80)</f>
        <v>NM_005423</v>
      </c>
      <c r="C80" s="153" t="s">
        <v>317</v>
      </c>
      <c r="D80" s="154"/>
      <c r="E80" s="154"/>
      <c r="F80" s="154"/>
      <c r="G80" s="154"/>
      <c r="H80" s="154"/>
      <c r="I80" s="154"/>
      <c r="J80" s="154"/>
      <c r="K80" s="154"/>
      <c r="L80" s="154"/>
      <c r="M80" s="154"/>
      <c r="N80" s="158" t="e">
        <f>AVERAGE(Calculations!D81:M81)</f>
        <v>#DIV/0!</v>
      </c>
      <c r="O80" s="158" t="e">
        <f>STDEV(Calculations!D81:M81)</f>
        <v>#DIV/0!</v>
      </c>
      <c r="P80" s="167"/>
    </row>
    <row r="81" spans="1:15" ht="12.75">
      <c r="A81" s="152"/>
      <c r="B81" s="39" t="str">
        <f>IF('Gene Table'!D81="","",'Gene Table'!D81)</f>
        <v>NM_000545</v>
      </c>
      <c r="C81" s="153" t="s">
        <v>321</v>
      </c>
      <c r="D81" s="154"/>
      <c r="E81" s="154"/>
      <c r="F81" s="154"/>
      <c r="G81" s="154"/>
      <c r="H81" s="154"/>
      <c r="I81" s="154"/>
      <c r="J81" s="154"/>
      <c r="K81" s="154"/>
      <c r="L81" s="154"/>
      <c r="M81" s="154"/>
      <c r="N81" s="158" t="e">
        <f>AVERAGE(Calculations!D82:M82)</f>
        <v>#DIV/0!</v>
      </c>
      <c r="O81" s="158" t="e">
        <f>STDEV(Calculations!D82:M82)</f>
        <v>#DIV/0!</v>
      </c>
    </row>
    <row r="82" spans="1:16" ht="12.75">
      <c r="A82" s="152"/>
      <c r="B82" s="39" t="str">
        <f>IF('Gene Table'!D82="","",'Gene Table'!D82)</f>
        <v>NM_001730</v>
      </c>
      <c r="C82" s="153" t="s">
        <v>325</v>
      </c>
      <c r="D82" s="154"/>
      <c r="E82" s="154"/>
      <c r="F82" s="154"/>
      <c r="G82" s="154"/>
      <c r="H82" s="154"/>
      <c r="I82" s="154"/>
      <c r="J82" s="154"/>
      <c r="K82" s="154"/>
      <c r="L82" s="154"/>
      <c r="M82" s="154"/>
      <c r="N82" s="158" t="e">
        <f>AVERAGE(Calculations!D83:M83)</f>
        <v>#DIV/0!</v>
      </c>
      <c r="O82" s="158" t="e">
        <f>STDEV(Calculations!D83:M83)</f>
        <v>#DIV/0!</v>
      </c>
      <c r="P82" s="167"/>
    </row>
    <row r="83" spans="1:15" ht="12.75">
      <c r="A83" s="152"/>
      <c r="B83" s="39" t="str">
        <f>IF('Gene Table'!D83="","",'Gene Table'!D83)</f>
        <v>NM_177536</v>
      </c>
      <c r="C83" s="153" t="s">
        <v>329</v>
      </c>
      <c r="D83" s="154"/>
      <c r="E83" s="154"/>
      <c r="F83" s="154"/>
      <c r="G83" s="154"/>
      <c r="H83" s="154"/>
      <c r="I83" s="154"/>
      <c r="J83" s="154"/>
      <c r="K83" s="154"/>
      <c r="L83" s="154"/>
      <c r="M83" s="154"/>
      <c r="N83" s="158" t="e">
        <f>AVERAGE(Calculations!D84:M84)</f>
        <v>#DIV/0!</v>
      </c>
      <c r="O83" s="158" t="e">
        <f>STDEV(Calculations!D84:M84)</f>
        <v>#DIV/0!</v>
      </c>
    </row>
    <row r="84" spans="1:16" ht="12.75">
      <c r="A84" s="152"/>
      <c r="B84" s="39" t="str">
        <f>IF('Gene Table'!D84="","",'Gene Table'!D84)</f>
        <v>NM_005631</v>
      </c>
      <c r="C84" s="153" t="s">
        <v>333</v>
      </c>
      <c r="D84" s="154"/>
      <c r="E84" s="154"/>
      <c r="F84" s="154"/>
      <c r="G84" s="154"/>
      <c r="H84" s="154"/>
      <c r="I84" s="154"/>
      <c r="J84" s="154"/>
      <c r="K84" s="154"/>
      <c r="L84" s="154"/>
      <c r="M84" s="154"/>
      <c r="N84" s="158" t="e">
        <f>AVERAGE(Calculations!D85:M85)</f>
        <v>#DIV/0!</v>
      </c>
      <c r="O84" s="158" t="e">
        <f>STDEV(Calculations!D85:M85)</f>
        <v>#DIV/0!</v>
      </c>
      <c r="P84" s="167"/>
    </row>
    <row r="85" spans="1:15" ht="12.75">
      <c r="A85" s="152"/>
      <c r="B85" s="39" t="str">
        <f>IF('Gene Table'!D85="","",'Gene Table'!D85)</f>
        <v>NM_003073</v>
      </c>
      <c r="C85" s="153" t="s">
        <v>337</v>
      </c>
      <c r="D85" s="154"/>
      <c r="E85" s="154"/>
      <c r="F85" s="154"/>
      <c r="G85" s="154"/>
      <c r="H85" s="154"/>
      <c r="I85" s="154"/>
      <c r="J85" s="154"/>
      <c r="K85" s="154"/>
      <c r="L85" s="154"/>
      <c r="M85" s="154"/>
      <c r="N85" s="158" t="e">
        <f>AVERAGE(Calculations!D86:M86)</f>
        <v>#DIV/0!</v>
      </c>
      <c r="O85" s="158" t="e">
        <f>STDEV(Calculations!D86:M86)</f>
        <v>#DIV/0!</v>
      </c>
    </row>
    <row r="86" spans="1:16" ht="12.75">
      <c r="A86" s="152"/>
      <c r="B86" s="39" t="str">
        <f>IF('Gene Table'!D86="","",'Gene Table'!D86)</f>
        <v>NM_022362</v>
      </c>
      <c r="C86" s="153" t="s">
        <v>341</v>
      </c>
      <c r="D86" s="154"/>
      <c r="E86" s="154"/>
      <c r="F86" s="154"/>
      <c r="G86" s="154"/>
      <c r="H86" s="154"/>
      <c r="I86" s="154"/>
      <c r="J86" s="154"/>
      <c r="K86" s="154"/>
      <c r="L86" s="154"/>
      <c r="M86" s="154"/>
      <c r="N86" s="158" t="e">
        <f>AVERAGE(Calculations!D87:M87)</f>
        <v>#DIV/0!</v>
      </c>
      <c r="O86" s="158" t="e">
        <f>STDEV(Calculations!D87:M87)</f>
        <v>#DIV/0!</v>
      </c>
      <c r="P86" s="167"/>
    </row>
    <row r="87" spans="1:15" ht="12.75">
      <c r="A87" s="152"/>
      <c r="B87" s="39" t="str">
        <f>IF('Gene Table'!D87="","",'Gene Table'!D87)</f>
        <v>HGDC</v>
      </c>
      <c r="C87" s="153" t="s">
        <v>345</v>
      </c>
      <c r="D87" s="154"/>
      <c r="E87" s="154"/>
      <c r="F87" s="154"/>
      <c r="G87" s="154"/>
      <c r="H87" s="154"/>
      <c r="I87" s="154"/>
      <c r="J87" s="154"/>
      <c r="K87" s="154"/>
      <c r="L87" s="154"/>
      <c r="M87" s="154"/>
      <c r="N87" s="158" t="e">
        <f>AVERAGE(Calculations!D88:M88)</f>
        <v>#DIV/0!</v>
      </c>
      <c r="O87" s="158" t="e">
        <f>STDEV(Calculations!D88:M88)</f>
        <v>#DIV/0!</v>
      </c>
    </row>
    <row r="88" spans="1:16" ht="12.75">
      <c r="A88" s="152"/>
      <c r="B88" s="39" t="str">
        <f>IF('Gene Table'!D88="","",'Gene Table'!D88)</f>
        <v>HGDC</v>
      </c>
      <c r="C88" s="153" t="s">
        <v>347</v>
      </c>
      <c r="D88" s="154"/>
      <c r="E88" s="154"/>
      <c r="F88" s="154"/>
      <c r="G88" s="154"/>
      <c r="H88" s="154"/>
      <c r="I88" s="154"/>
      <c r="J88" s="154"/>
      <c r="K88" s="154"/>
      <c r="L88" s="154"/>
      <c r="M88" s="154"/>
      <c r="N88" s="158" t="e">
        <f>AVERAGE(Calculations!D89:M89)</f>
        <v>#DIV/0!</v>
      </c>
      <c r="O88" s="158" t="e">
        <f>STDEV(Calculations!D89:M89)</f>
        <v>#DIV/0!</v>
      </c>
      <c r="P88" s="167"/>
    </row>
    <row r="89" spans="1:15" ht="12.75">
      <c r="A89" s="152"/>
      <c r="B89" s="39" t="str">
        <f>IF('Gene Table'!D89="","",'Gene Table'!D89)</f>
        <v>NM_002046</v>
      </c>
      <c r="C89" s="153" t="s">
        <v>348</v>
      </c>
      <c r="D89" s="154"/>
      <c r="E89" s="154"/>
      <c r="F89" s="154"/>
      <c r="G89" s="154"/>
      <c r="H89" s="154"/>
      <c r="I89" s="154"/>
      <c r="J89" s="154"/>
      <c r="K89" s="154"/>
      <c r="L89" s="154"/>
      <c r="M89" s="154"/>
      <c r="N89" s="158" t="e">
        <f>AVERAGE(Calculations!D90:M90)</f>
        <v>#DIV/0!</v>
      </c>
      <c r="O89" s="158" t="e">
        <f>STDEV(Calculations!D90:M90)</f>
        <v>#DIV/0!</v>
      </c>
    </row>
    <row r="90" spans="1:16" ht="12.75">
      <c r="A90" s="152"/>
      <c r="B90" s="39" t="str">
        <f>IF('Gene Table'!D90="","",'Gene Table'!D90)</f>
        <v>NM_001101</v>
      </c>
      <c r="C90" s="153" t="s">
        <v>352</v>
      </c>
      <c r="D90" s="154"/>
      <c r="E90" s="154"/>
      <c r="F90" s="154"/>
      <c r="G90" s="154"/>
      <c r="H90" s="154"/>
      <c r="I90" s="154"/>
      <c r="J90" s="154"/>
      <c r="K90" s="154"/>
      <c r="L90" s="154"/>
      <c r="M90" s="154"/>
      <c r="N90" s="158" t="e">
        <f>AVERAGE(Calculations!D91:M91)</f>
        <v>#DIV/0!</v>
      </c>
      <c r="O90" s="158" t="e">
        <f>STDEV(Calculations!D91:M91)</f>
        <v>#DIV/0!</v>
      </c>
      <c r="P90" s="167"/>
    </row>
    <row r="91" spans="1:15" ht="12.75">
      <c r="A91" s="152"/>
      <c r="B91" s="39" t="str">
        <f>IF('Gene Table'!D91="","",'Gene Table'!D91)</f>
        <v>NM_004048</v>
      </c>
      <c r="C91" s="153" t="s">
        <v>356</v>
      </c>
      <c r="D91" s="154"/>
      <c r="E91" s="154"/>
      <c r="F91" s="154"/>
      <c r="G91" s="154"/>
      <c r="H91" s="154"/>
      <c r="I91" s="154"/>
      <c r="J91" s="154"/>
      <c r="K91" s="154"/>
      <c r="L91" s="154"/>
      <c r="M91" s="154"/>
      <c r="N91" s="158" t="e">
        <f>AVERAGE(Calculations!D92:M92)</f>
        <v>#DIV/0!</v>
      </c>
      <c r="O91" s="158" t="e">
        <f>STDEV(Calculations!D92:M92)</f>
        <v>#DIV/0!</v>
      </c>
    </row>
    <row r="92" spans="1:16" ht="12.75">
      <c r="A92" s="152"/>
      <c r="B92" s="39" t="str">
        <f>IF('Gene Table'!D92="","",'Gene Table'!D92)</f>
        <v>NM_012423</v>
      </c>
      <c r="C92" s="153" t="s">
        <v>360</v>
      </c>
      <c r="D92" s="154"/>
      <c r="E92" s="154"/>
      <c r="F92" s="154"/>
      <c r="G92" s="154"/>
      <c r="H92" s="154"/>
      <c r="I92" s="154"/>
      <c r="J92" s="154"/>
      <c r="K92" s="154"/>
      <c r="L92" s="154"/>
      <c r="M92" s="154"/>
      <c r="N92" s="158" t="e">
        <f>AVERAGE(Calculations!D93:M93)</f>
        <v>#DIV/0!</v>
      </c>
      <c r="O92" s="158" t="e">
        <f>STDEV(Calculations!D93:M93)</f>
        <v>#DIV/0!</v>
      </c>
      <c r="P92" s="167"/>
    </row>
    <row r="93" spans="1:15" ht="12.75">
      <c r="A93" s="152"/>
      <c r="B93" s="39" t="str">
        <f>IF('Gene Table'!D93="","",'Gene Table'!D93)</f>
        <v>NM_000194</v>
      </c>
      <c r="C93" s="153" t="s">
        <v>364</v>
      </c>
      <c r="D93" s="154"/>
      <c r="E93" s="154"/>
      <c r="F93" s="154"/>
      <c r="G93" s="154"/>
      <c r="H93" s="154"/>
      <c r="I93" s="154"/>
      <c r="J93" s="154"/>
      <c r="K93" s="154"/>
      <c r="L93" s="154"/>
      <c r="M93" s="154"/>
      <c r="N93" s="158" t="e">
        <f>AVERAGE(Calculations!D94:M94)</f>
        <v>#DIV/0!</v>
      </c>
      <c r="O93" s="158" t="e">
        <f>STDEV(Calculations!D94:M94)</f>
        <v>#DIV/0!</v>
      </c>
    </row>
    <row r="94" spans="1:16" ht="12.75">
      <c r="A94" s="152"/>
      <c r="B94" s="39" t="str">
        <f>IF('Gene Table'!D94="","",'Gene Table'!D94)</f>
        <v>NR_003286</v>
      </c>
      <c r="C94" s="153" t="s">
        <v>368</v>
      </c>
      <c r="D94" s="154"/>
      <c r="E94" s="154"/>
      <c r="F94" s="154"/>
      <c r="G94" s="154"/>
      <c r="H94" s="154"/>
      <c r="I94" s="154"/>
      <c r="J94" s="154"/>
      <c r="K94" s="154"/>
      <c r="L94" s="154"/>
      <c r="M94" s="154"/>
      <c r="N94" s="158" t="e">
        <f>AVERAGE(Calculations!D95:M95)</f>
        <v>#DIV/0!</v>
      </c>
      <c r="O94" s="158" t="e">
        <f>STDEV(Calculations!D95:M95)</f>
        <v>#DIV/0!</v>
      </c>
      <c r="P94" s="167"/>
    </row>
    <row r="95" spans="1:15" ht="12.75">
      <c r="A95" s="152"/>
      <c r="B95" s="39" t="str">
        <f>IF('Gene Table'!D95="","",'Gene Table'!D95)</f>
        <v>RT</v>
      </c>
      <c r="C95" s="153" t="s">
        <v>372</v>
      </c>
      <c r="D95" s="154"/>
      <c r="E95" s="154"/>
      <c r="F95" s="154"/>
      <c r="G95" s="154"/>
      <c r="H95" s="154"/>
      <c r="I95" s="154"/>
      <c r="J95" s="154"/>
      <c r="K95" s="154"/>
      <c r="L95" s="154"/>
      <c r="M95" s="154"/>
      <c r="N95" s="158" t="e">
        <f>AVERAGE(Calculations!D96:M96)</f>
        <v>#DIV/0!</v>
      </c>
      <c r="O95" s="158" t="e">
        <f>STDEV(Calculations!D96:M96)</f>
        <v>#DIV/0!</v>
      </c>
    </row>
    <row r="96" spans="1:16" ht="12.75">
      <c r="A96" s="152"/>
      <c r="B96" s="39" t="str">
        <f>IF('Gene Table'!D96="","",'Gene Table'!D96)</f>
        <v>RT</v>
      </c>
      <c r="C96" s="153" t="s">
        <v>374</v>
      </c>
      <c r="D96" s="154"/>
      <c r="E96" s="154"/>
      <c r="F96" s="154"/>
      <c r="G96" s="154"/>
      <c r="H96" s="154"/>
      <c r="I96" s="154"/>
      <c r="J96" s="154"/>
      <c r="K96" s="154"/>
      <c r="L96" s="154"/>
      <c r="M96" s="154"/>
      <c r="N96" s="158" t="e">
        <f>AVERAGE(Calculations!D97:M97)</f>
        <v>#DIV/0!</v>
      </c>
      <c r="O96" s="158" t="e">
        <f>STDEV(Calculations!D97:M97)</f>
        <v>#DIV/0!</v>
      </c>
      <c r="P96" s="167"/>
    </row>
    <row r="97" spans="1:15" ht="12.75">
      <c r="A97" s="152"/>
      <c r="B97" s="39" t="str">
        <f>IF('Gene Table'!D97="","",'Gene Table'!D97)</f>
        <v>PCR</v>
      </c>
      <c r="C97" s="153" t="s">
        <v>375</v>
      </c>
      <c r="D97" s="154"/>
      <c r="E97" s="154"/>
      <c r="F97" s="154"/>
      <c r="G97" s="154"/>
      <c r="H97" s="154"/>
      <c r="I97" s="154"/>
      <c r="J97" s="154"/>
      <c r="K97" s="154"/>
      <c r="L97" s="154"/>
      <c r="M97" s="154"/>
      <c r="N97" s="158" t="e">
        <f>AVERAGE(Calculations!D98:M98)</f>
        <v>#DIV/0!</v>
      </c>
      <c r="O97" s="158" t="e">
        <f>STDEV(Calculations!D98:M98)</f>
        <v>#DIV/0!</v>
      </c>
    </row>
    <row r="98" spans="1:16" ht="12.75">
      <c r="A98" s="152"/>
      <c r="B98" s="39" t="str">
        <f>IF('Gene Table'!D98="","",'Gene Table'!D98)</f>
        <v>PCR</v>
      </c>
      <c r="C98" s="153" t="s">
        <v>377</v>
      </c>
      <c r="D98" s="154"/>
      <c r="E98" s="154"/>
      <c r="F98" s="154"/>
      <c r="G98" s="154"/>
      <c r="H98" s="154"/>
      <c r="I98" s="154"/>
      <c r="J98" s="154"/>
      <c r="K98" s="154"/>
      <c r="L98" s="154"/>
      <c r="M98" s="154"/>
      <c r="N98" s="158" t="e">
        <f>AVERAGE(Calculations!D99:M99)</f>
        <v>#DIV/0!</v>
      </c>
      <c r="O98" s="158" t="e">
        <f>STDEV(Calculations!D99:M99)</f>
        <v>#DIV/0!</v>
      </c>
      <c r="P98" s="167"/>
    </row>
    <row r="99" spans="1:15" ht="12.75">
      <c r="A99" s="152" t="str">
        <f>'Gene Table'!A99</f>
        <v>Plate 2</v>
      </c>
      <c r="B99" s="39" t="str">
        <f>IF('Gene Table'!D99="","",'Gene Table'!D99)</f>
        <v>NM_003010</v>
      </c>
      <c r="C99" s="153" t="s">
        <v>9</v>
      </c>
      <c r="D99" s="154"/>
      <c r="E99" s="154"/>
      <c r="F99" s="154"/>
      <c r="G99" s="154"/>
      <c r="H99" s="154"/>
      <c r="I99" s="154"/>
      <c r="J99" s="154"/>
      <c r="K99" s="154"/>
      <c r="L99" s="154"/>
      <c r="M99" s="154"/>
      <c r="N99" s="158" t="e">
        <f>AVERAGE(Calculations!D100:M100)</f>
        <v>#DIV/0!</v>
      </c>
      <c r="O99" s="158" t="e">
        <f>STDEV(Calculations!D100:M100)</f>
        <v>#DIV/0!</v>
      </c>
    </row>
    <row r="100" spans="1:15" ht="12.75">
      <c r="A100" s="152"/>
      <c r="B100" s="39" t="str">
        <f>IF('Gene Table'!D100="","",'Gene Table'!D100)</f>
        <v>NM_022127</v>
      </c>
      <c r="C100" s="153" t="s">
        <v>13</v>
      </c>
      <c r="D100" s="154"/>
      <c r="E100" s="154"/>
      <c r="F100" s="154"/>
      <c r="G100" s="154"/>
      <c r="H100" s="154"/>
      <c r="I100" s="154"/>
      <c r="J100" s="154"/>
      <c r="K100" s="154"/>
      <c r="L100" s="154"/>
      <c r="M100" s="154"/>
      <c r="N100" s="158" t="e">
        <f>AVERAGE(Calculations!D101:M101)</f>
        <v>#DIV/0!</v>
      </c>
      <c r="O100" s="158" t="e">
        <f>STDEV(Calculations!D101:M101)</f>
        <v>#DIV/0!</v>
      </c>
    </row>
    <row r="101" spans="1:15" ht="12.75">
      <c r="A101" s="152"/>
      <c r="B101" s="39" t="str">
        <f>IF('Gene Table'!D101="","",'Gene Table'!D101)</f>
        <v>NM_000450</v>
      </c>
      <c r="C101" s="153" t="s">
        <v>17</v>
      </c>
      <c r="D101" s="154"/>
      <c r="E101" s="154"/>
      <c r="F101" s="154"/>
      <c r="G101" s="154"/>
      <c r="H101" s="154"/>
      <c r="I101" s="154"/>
      <c r="J101" s="154"/>
      <c r="K101" s="154"/>
      <c r="L101" s="154"/>
      <c r="M101" s="154"/>
      <c r="N101" s="158" t="e">
        <f>AVERAGE(Calculations!D102:M102)</f>
        <v>#DIV/0!</v>
      </c>
      <c r="O101" s="158" t="e">
        <f>STDEV(Calculations!D102:M102)</f>
        <v>#DIV/0!</v>
      </c>
    </row>
    <row r="102" spans="1:15" ht="12.75">
      <c r="A102" s="152"/>
      <c r="B102" s="39" t="str">
        <f>IF('Gene Table'!D102="","",'Gene Table'!D102)</f>
        <v>NM_001003398</v>
      </c>
      <c r="C102" s="153" t="s">
        <v>21</v>
      </c>
      <c r="D102" s="154"/>
      <c r="E102" s="154"/>
      <c r="F102" s="154"/>
      <c r="G102" s="154"/>
      <c r="H102" s="154"/>
      <c r="I102" s="154"/>
      <c r="J102" s="154"/>
      <c r="K102" s="154"/>
      <c r="L102" s="154"/>
      <c r="M102" s="154"/>
      <c r="N102" s="158" t="e">
        <f>AVERAGE(Calculations!D103:M103)</f>
        <v>#DIV/0!</v>
      </c>
      <c r="O102" s="158" t="e">
        <f>STDEV(Calculations!D103:M103)</f>
        <v>#DIV/0!</v>
      </c>
    </row>
    <row r="103" spans="1:15" ht="12.75">
      <c r="A103" s="152"/>
      <c r="B103" s="39" t="str">
        <f>IF('Gene Table'!D103="","",'Gene Table'!D103)</f>
        <v>NM_002985</v>
      </c>
      <c r="C103" s="153" t="s">
        <v>25</v>
      </c>
      <c r="D103" s="154"/>
      <c r="E103" s="154"/>
      <c r="F103" s="154"/>
      <c r="G103" s="154"/>
      <c r="H103" s="154"/>
      <c r="I103" s="154"/>
      <c r="J103" s="154"/>
      <c r="K103" s="154"/>
      <c r="L103" s="154"/>
      <c r="M103" s="154"/>
      <c r="N103" s="158" t="e">
        <f>AVERAGE(Calculations!D104:M104)</f>
        <v>#DIV/0!</v>
      </c>
      <c r="O103" s="158" t="e">
        <f>STDEV(Calculations!D104:M104)</f>
        <v>#DIV/0!</v>
      </c>
    </row>
    <row r="104" spans="1:15" ht="12.75">
      <c r="A104" s="152"/>
      <c r="B104" s="39" t="str">
        <f>IF('Gene Table'!D104="","",'Gene Table'!D104)</f>
        <v>NM_021133</v>
      </c>
      <c r="C104" s="153" t="s">
        <v>29</v>
      </c>
      <c r="D104" s="154"/>
      <c r="E104" s="154"/>
      <c r="F104" s="154"/>
      <c r="G104" s="154"/>
      <c r="H104" s="154"/>
      <c r="I104" s="154"/>
      <c r="J104" s="154"/>
      <c r="K104" s="154"/>
      <c r="L104" s="154"/>
      <c r="M104" s="154"/>
      <c r="N104" s="158" t="e">
        <f>AVERAGE(Calculations!D105:M105)</f>
        <v>#DIV/0!</v>
      </c>
      <c r="O104" s="158" t="e">
        <f>STDEV(Calculations!D105:M105)</f>
        <v>#DIV/0!</v>
      </c>
    </row>
    <row r="105" spans="1:15" ht="12.75">
      <c r="A105" s="152"/>
      <c r="B105" s="39" t="str">
        <f>IF('Gene Table'!D105="","",'Gene Table'!D105)</f>
        <v>NM_002894</v>
      </c>
      <c r="C105" s="153" t="s">
        <v>33</v>
      </c>
      <c r="D105" s="154"/>
      <c r="E105" s="154"/>
      <c r="F105" s="154"/>
      <c r="G105" s="154"/>
      <c r="H105" s="154"/>
      <c r="I105" s="154"/>
      <c r="J105" s="154"/>
      <c r="K105" s="154"/>
      <c r="L105" s="154"/>
      <c r="M105" s="154"/>
      <c r="N105" s="158" t="e">
        <f>AVERAGE(Calculations!D106:M106)</f>
        <v>#DIV/0!</v>
      </c>
      <c r="O105" s="158" t="e">
        <f>STDEV(Calculations!D106:M106)</f>
        <v>#DIV/0!</v>
      </c>
    </row>
    <row r="106" spans="1:15" ht="12.75">
      <c r="A106" s="152"/>
      <c r="B106" s="39" t="str">
        <f>IF('Gene Table'!D106="","",'Gene Table'!D106)</f>
        <v>NM_000321</v>
      </c>
      <c r="C106" s="153" t="s">
        <v>37</v>
      </c>
      <c r="D106" s="154"/>
      <c r="E106" s="154"/>
      <c r="F106" s="154"/>
      <c r="G106" s="154"/>
      <c r="H106" s="154"/>
      <c r="I106" s="154"/>
      <c r="J106" s="154"/>
      <c r="K106" s="154"/>
      <c r="L106" s="154"/>
      <c r="M106" s="154"/>
      <c r="N106" s="158" t="e">
        <f>AVERAGE(Calculations!D107:M107)</f>
        <v>#DIV/0!</v>
      </c>
      <c r="O106" s="158" t="e">
        <f>STDEV(Calculations!D107:M107)</f>
        <v>#DIV/0!</v>
      </c>
    </row>
    <row r="107" spans="1:15" ht="12.75">
      <c r="A107" s="152"/>
      <c r="B107" s="39" t="str">
        <f>IF('Gene Table'!D107="","",'Gene Table'!D107)</f>
        <v>NM_000314</v>
      </c>
      <c r="C107" s="153" t="s">
        <v>41</v>
      </c>
      <c r="D107" s="154"/>
      <c r="E107" s="154"/>
      <c r="F107" s="154"/>
      <c r="G107" s="154"/>
      <c r="H107" s="154"/>
      <c r="I107" s="154"/>
      <c r="J107" s="154"/>
      <c r="K107" s="154"/>
      <c r="L107" s="154"/>
      <c r="M107" s="154"/>
      <c r="N107" s="158" t="e">
        <f>AVERAGE(Calculations!D108:M108)</f>
        <v>#DIV/0!</v>
      </c>
      <c r="O107" s="158" t="e">
        <f>STDEV(Calculations!D108:M108)</f>
        <v>#DIV/0!</v>
      </c>
    </row>
    <row r="108" spans="1:15" ht="12.75">
      <c r="A108" s="152"/>
      <c r="B108" s="39" t="str">
        <f>IF('Gene Table'!D108="","",'Gene Table'!D108)</f>
        <v>NM_000264</v>
      </c>
      <c r="C108" s="153" t="s">
        <v>45</v>
      </c>
      <c r="D108" s="154"/>
      <c r="E108" s="154"/>
      <c r="F108" s="154"/>
      <c r="G108" s="154"/>
      <c r="H108" s="154"/>
      <c r="I108" s="154"/>
      <c r="J108" s="154"/>
      <c r="K108" s="154"/>
      <c r="L108" s="154"/>
      <c r="M108" s="154"/>
      <c r="N108" s="158" t="e">
        <f>AVERAGE(Calculations!D109:M109)</f>
        <v>#DIV/0!</v>
      </c>
      <c r="O108" s="158" t="e">
        <f>STDEV(Calculations!D109:M109)</f>
        <v>#DIV/0!</v>
      </c>
    </row>
    <row r="109" spans="1:15" ht="12.75">
      <c r="A109" s="152"/>
      <c r="B109" s="39" t="str">
        <f>IF('Gene Table'!D109="","",'Gene Table'!D109)</f>
        <v>NM_018315</v>
      </c>
      <c r="C109" s="153" t="s">
        <v>49</v>
      </c>
      <c r="D109" s="154"/>
      <c r="E109" s="154"/>
      <c r="F109" s="154"/>
      <c r="G109" s="154"/>
      <c r="H109" s="154"/>
      <c r="I109" s="154"/>
      <c r="J109" s="154"/>
      <c r="K109" s="154"/>
      <c r="L109" s="154"/>
      <c r="M109" s="154"/>
      <c r="N109" s="158" t="e">
        <f>AVERAGE(Calculations!D110:M110)</f>
        <v>#DIV/0!</v>
      </c>
      <c r="O109" s="158" t="e">
        <f>STDEV(Calculations!D110:M110)</f>
        <v>#DIV/0!</v>
      </c>
    </row>
    <row r="110" spans="1:15" ht="12.75">
      <c r="A110" s="152"/>
      <c r="B110" s="39" t="str">
        <f>IF('Gene Table'!D110="","",'Gene Table'!D110)</f>
        <v>NM_005037</v>
      </c>
      <c r="C110" s="153" t="s">
        <v>53</v>
      </c>
      <c r="D110" s="154"/>
      <c r="E110" s="154"/>
      <c r="F110" s="154"/>
      <c r="G110" s="154"/>
      <c r="H110" s="154"/>
      <c r="I110" s="154"/>
      <c r="J110" s="154"/>
      <c r="K110" s="154"/>
      <c r="L110" s="154"/>
      <c r="M110" s="154"/>
      <c r="N110" s="158" t="e">
        <f>AVERAGE(Calculations!D111:M111)</f>
        <v>#DIV/0!</v>
      </c>
      <c r="O110" s="158" t="e">
        <f>STDEV(Calculations!D111:M111)</f>
        <v>#DIV/0!</v>
      </c>
    </row>
    <row r="111" spans="1:15" ht="12.75">
      <c r="A111" s="152"/>
      <c r="B111" s="39" t="str">
        <f>IF('Gene Table'!D111="","",'Gene Table'!D111)</f>
        <v>NM_019077</v>
      </c>
      <c r="C111" s="153" t="s">
        <v>57</v>
      </c>
      <c r="D111" s="154"/>
      <c r="E111" s="154"/>
      <c r="F111" s="154"/>
      <c r="G111" s="154"/>
      <c r="H111" s="154"/>
      <c r="I111" s="154"/>
      <c r="J111" s="154"/>
      <c r="K111" s="154"/>
      <c r="L111" s="154"/>
      <c r="M111" s="154"/>
      <c r="N111" s="158" t="e">
        <f>AVERAGE(Calculations!D112:M112)</f>
        <v>#DIV/0!</v>
      </c>
      <c r="O111" s="158" t="e">
        <f>STDEV(Calculations!D112:M112)</f>
        <v>#DIV/0!</v>
      </c>
    </row>
    <row r="112" spans="1:15" ht="12.75">
      <c r="A112" s="152"/>
      <c r="B112" s="39" t="str">
        <f>IF('Gene Table'!D112="","",'Gene Table'!D112)</f>
        <v>NM_000534</v>
      </c>
      <c r="C112" s="153" t="s">
        <v>61</v>
      </c>
      <c r="D112" s="154"/>
      <c r="E112" s="154"/>
      <c r="F112" s="154"/>
      <c r="G112" s="154"/>
      <c r="H112" s="154"/>
      <c r="I112" s="154"/>
      <c r="J112" s="154"/>
      <c r="K112" s="154"/>
      <c r="L112" s="154"/>
      <c r="M112" s="154"/>
      <c r="N112" s="158" t="e">
        <f>AVERAGE(Calculations!D113:M113)</f>
        <v>#DIV/0!</v>
      </c>
      <c r="O112" s="158" t="e">
        <f>STDEV(Calculations!D113:M113)</f>
        <v>#DIV/0!</v>
      </c>
    </row>
    <row r="113" spans="1:15" ht="12.75">
      <c r="A113" s="152"/>
      <c r="B113" s="39" t="str">
        <f>IF('Gene Table'!D113="","",'Gene Table'!D113)</f>
        <v>NM_181504</v>
      </c>
      <c r="C113" s="153" t="s">
        <v>65</v>
      </c>
      <c r="D113" s="154"/>
      <c r="E113" s="154"/>
      <c r="F113" s="154"/>
      <c r="G113" s="154"/>
      <c r="H113" s="154"/>
      <c r="I113" s="154"/>
      <c r="J113" s="154"/>
      <c r="K113" s="154"/>
      <c r="L113" s="154"/>
      <c r="M113" s="154"/>
      <c r="N113" s="158" t="e">
        <f>AVERAGE(Calculations!D114:M114)</f>
        <v>#DIV/0!</v>
      </c>
      <c r="O113" s="158" t="e">
        <f>STDEV(Calculations!D114:M114)</f>
        <v>#DIV/0!</v>
      </c>
    </row>
    <row r="114" spans="1:15" ht="12.75">
      <c r="A114" s="152"/>
      <c r="B114" s="39" t="str">
        <f>IF('Gene Table'!D114="","",'Gene Table'!D114)</f>
        <v>NM_000927</v>
      </c>
      <c r="C114" s="153" t="s">
        <v>69</v>
      </c>
      <c r="D114" s="154"/>
      <c r="E114" s="154"/>
      <c r="F114" s="154"/>
      <c r="G114" s="154"/>
      <c r="H114" s="154"/>
      <c r="I114" s="154"/>
      <c r="J114" s="154"/>
      <c r="K114" s="154"/>
      <c r="L114" s="154"/>
      <c r="M114" s="154"/>
      <c r="N114" s="158" t="e">
        <f>AVERAGE(Calculations!D115:M115)</f>
        <v>#DIV/0!</v>
      </c>
      <c r="O114" s="158" t="e">
        <f>STDEV(Calculations!D115:M115)</f>
        <v>#DIV/0!</v>
      </c>
    </row>
    <row r="115" spans="1:15" ht="12.75">
      <c r="A115" s="152"/>
      <c r="B115" s="39" t="str">
        <f>IF('Gene Table'!D115="","",'Gene Table'!D115)</f>
        <v>NM_182944</v>
      </c>
      <c r="C115" s="153" t="s">
        <v>73</v>
      </c>
      <c r="D115" s="154"/>
      <c r="E115" s="154"/>
      <c r="F115" s="154"/>
      <c r="G115" s="154"/>
      <c r="H115" s="154"/>
      <c r="I115" s="154"/>
      <c r="J115" s="154"/>
      <c r="K115" s="154"/>
      <c r="L115" s="154"/>
      <c r="M115" s="154"/>
      <c r="N115" s="158" t="e">
        <f>AVERAGE(Calculations!D116:M116)</f>
        <v>#DIV/0!</v>
      </c>
      <c r="O115" s="158" t="e">
        <f>STDEV(Calculations!D116:M116)</f>
        <v>#DIV/0!</v>
      </c>
    </row>
    <row r="116" spans="1:15" ht="12.75">
      <c r="A116" s="152"/>
      <c r="B116" s="39" t="str">
        <f>IF('Gene Table'!D116="","",'Gene Table'!D116)</f>
        <v>NM_001007156</v>
      </c>
      <c r="C116" s="153" t="s">
        <v>77</v>
      </c>
      <c r="D116" s="154"/>
      <c r="E116" s="154"/>
      <c r="F116" s="154"/>
      <c r="G116" s="154"/>
      <c r="H116" s="154"/>
      <c r="I116" s="154"/>
      <c r="J116" s="154"/>
      <c r="K116" s="154"/>
      <c r="L116" s="154"/>
      <c r="M116" s="154"/>
      <c r="N116" s="158" t="e">
        <f>AVERAGE(Calculations!D117:M117)</f>
        <v>#DIV/0!</v>
      </c>
      <c r="O116" s="158" t="e">
        <f>STDEV(Calculations!D117:M117)</f>
        <v>#DIV/0!</v>
      </c>
    </row>
    <row r="117" spans="1:15" ht="12.75">
      <c r="A117" s="152"/>
      <c r="B117" s="39" t="str">
        <f>IF('Gene Table'!D117="","",'Gene Table'!D117)</f>
        <v>NM_002524</v>
      </c>
      <c r="C117" s="153" t="s">
        <v>81</v>
      </c>
      <c r="D117" s="154"/>
      <c r="E117" s="154"/>
      <c r="F117" s="154"/>
      <c r="G117" s="154"/>
      <c r="H117" s="154"/>
      <c r="I117" s="154"/>
      <c r="J117" s="154"/>
      <c r="K117" s="154"/>
      <c r="L117" s="154"/>
      <c r="M117" s="154"/>
      <c r="N117" s="158" t="e">
        <f>AVERAGE(Calculations!D118:M118)</f>
        <v>#DIV/0!</v>
      </c>
      <c r="O117" s="158" t="e">
        <f>STDEV(Calculations!D118:M118)</f>
        <v>#DIV/0!</v>
      </c>
    </row>
    <row r="118" spans="1:15" ht="12.75">
      <c r="A118" s="152"/>
      <c r="B118" s="39" t="str">
        <f>IF('Gene Table'!D118="","",'Gene Table'!D118)</f>
        <v>NM_003998</v>
      </c>
      <c r="C118" s="153" t="s">
        <v>85</v>
      </c>
      <c r="D118" s="154"/>
      <c r="E118" s="154"/>
      <c r="F118" s="154"/>
      <c r="G118" s="154"/>
      <c r="H118" s="154"/>
      <c r="I118" s="154"/>
      <c r="J118" s="154"/>
      <c r="K118" s="154"/>
      <c r="L118" s="154"/>
      <c r="M118" s="154"/>
      <c r="N118" s="158" t="e">
        <f>AVERAGE(Calculations!D119:M119)</f>
        <v>#DIV/0!</v>
      </c>
      <c r="O118" s="158" t="e">
        <f>STDEV(Calculations!D119:M119)</f>
        <v>#DIV/0!</v>
      </c>
    </row>
    <row r="119" spans="1:15" ht="12.75">
      <c r="A119" s="152"/>
      <c r="B119" s="39" t="str">
        <f>IF('Gene Table'!D119="","",'Gene Table'!D119)</f>
        <v>NM_000268</v>
      </c>
      <c r="C119" s="153" t="s">
        <v>89</v>
      </c>
      <c r="D119" s="154"/>
      <c r="E119" s="154"/>
      <c r="F119" s="154"/>
      <c r="G119" s="154"/>
      <c r="H119" s="154"/>
      <c r="I119" s="154"/>
      <c r="J119" s="154"/>
      <c r="K119" s="154"/>
      <c r="L119" s="154"/>
      <c r="M119" s="154"/>
      <c r="N119" s="158" t="e">
        <f>AVERAGE(Calculations!D120:M120)</f>
        <v>#DIV/0!</v>
      </c>
      <c r="O119" s="158" t="e">
        <f>STDEV(Calculations!D120:M120)</f>
        <v>#DIV/0!</v>
      </c>
    </row>
    <row r="120" spans="1:15" ht="12.75">
      <c r="A120" s="152"/>
      <c r="B120" s="39" t="str">
        <f>IF('Gene Table'!D120="","",'Gene Table'!D120)</f>
        <v>NM_000267</v>
      </c>
      <c r="C120" s="153" t="s">
        <v>93</v>
      </c>
      <c r="D120" s="154"/>
      <c r="E120" s="154"/>
      <c r="F120" s="154"/>
      <c r="G120" s="154"/>
      <c r="H120" s="154"/>
      <c r="I120" s="154"/>
      <c r="J120" s="154"/>
      <c r="K120" s="154"/>
      <c r="L120" s="154"/>
      <c r="M120" s="154"/>
      <c r="N120" s="158" t="e">
        <f>AVERAGE(Calculations!D121:M121)</f>
        <v>#DIV/0!</v>
      </c>
      <c r="O120" s="158" t="e">
        <f>STDEV(Calculations!D121:M121)</f>
        <v>#DIV/0!</v>
      </c>
    </row>
    <row r="121" spans="1:15" ht="12.75">
      <c r="A121" s="152"/>
      <c r="B121" s="39" t="str">
        <f>IF('Gene Table'!D121="","",'Gene Table'!D121)</f>
        <v>NM_002485</v>
      </c>
      <c r="C121" s="153" t="s">
        <v>97</v>
      </c>
      <c r="D121" s="154"/>
      <c r="E121" s="154"/>
      <c r="F121" s="154"/>
      <c r="G121" s="154"/>
      <c r="H121" s="154"/>
      <c r="I121" s="154"/>
      <c r="J121" s="154"/>
      <c r="K121" s="154"/>
      <c r="L121" s="154"/>
      <c r="M121" s="154"/>
      <c r="N121" s="158" t="e">
        <f>AVERAGE(Calculations!D122:M122)</f>
        <v>#DIV/0!</v>
      </c>
      <c r="O121" s="158" t="e">
        <f>STDEV(Calculations!D122:M122)</f>
        <v>#DIV/0!</v>
      </c>
    </row>
    <row r="122" spans="1:15" ht="12.75">
      <c r="A122" s="152"/>
      <c r="B122" s="39" t="str">
        <f>IF('Gene Table'!D122="","",'Gene Table'!D122)</f>
        <v>NM_000254</v>
      </c>
      <c r="C122" s="153" t="s">
        <v>101</v>
      </c>
      <c r="D122" s="154"/>
      <c r="E122" s="154"/>
      <c r="F122" s="154"/>
      <c r="G122" s="154"/>
      <c r="H122" s="154"/>
      <c r="I122" s="154"/>
      <c r="J122" s="154"/>
      <c r="K122" s="154"/>
      <c r="L122" s="154"/>
      <c r="M122" s="154"/>
      <c r="N122" s="158" t="e">
        <f>AVERAGE(Calculations!D123:M123)</f>
        <v>#DIV/0!</v>
      </c>
      <c r="O122" s="158" t="e">
        <f>STDEV(Calculations!D123:M123)</f>
        <v>#DIV/0!</v>
      </c>
    </row>
    <row r="123" spans="1:15" ht="12.75">
      <c r="A123" s="152"/>
      <c r="B123" s="39" t="str">
        <f>IF('Gene Table'!D123="","",'Gene Table'!D123)</f>
        <v>NM_002439</v>
      </c>
      <c r="C123" s="153" t="s">
        <v>105</v>
      </c>
      <c r="D123" s="154"/>
      <c r="E123" s="154"/>
      <c r="F123" s="154"/>
      <c r="G123" s="154"/>
      <c r="H123" s="154"/>
      <c r="I123" s="154"/>
      <c r="J123" s="154"/>
      <c r="K123" s="154"/>
      <c r="L123" s="154"/>
      <c r="M123" s="154"/>
      <c r="N123" s="158" t="e">
        <f>AVERAGE(Calculations!D124:M124)</f>
        <v>#DIV/0!</v>
      </c>
      <c r="O123" s="158" t="e">
        <f>STDEV(Calculations!D124:M124)</f>
        <v>#DIV/0!</v>
      </c>
    </row>
    <row r="124" spans="1:15" ht="12.75">
      <c r="A124" s="152"/>
      <c r="B124" s="39" t="str">
        <f>IF('Gene Table'!D124="","",'Gene Table'!D124)</f>
        <v>NM_019899</v>
      </c>
      <c r="C124" s="153" t="s">
        <v>109</v>
      </c>
      <c r="D124" s="154"/>
      <c r="E124" s="154"/>
      <c r="F124" s="154"/>
      <c r="G124" s="154"/>
      <c r="H124" s="154"/>
      <c r="I124" s="154"/>
      <c r="J124" s="154"/>
      <c r="K124" s="154"/>
      <c r="L124" s="154"/>
      <c r="M124" s="154"/>
      <c r="N124" s="158" t="e">
        <f>AVERAGE(Calculations!D125:M125)</f>
        <v>#DIV/0!</v>
      </c>
      <c r="O124" s="158" t="e">
        <f>STDEV(Calculations!D125:M125)</f>
        <v>#DIV/0!</v>
      </c>
    </row>
    <row r="125" spans="1:15" ht="12.75">
      <c r="A125" s="152"/>
      <c r="B125" s="39" t="str">
        <f>IF('Gene Table'!D125="","",'Gene Table'!D125)</f>
        <v>NM_000250</v>
      </c>
      <c r="C125" s="153" t="s">
        <v>113</v>
      </c>
      <c r="D125" s="154"/>
      <c r="E125" s="154"/>
      <c r="F125" s="154"/>
      <c r="G125" s="154"/>
      <c r="H125" s="154"/>
      <c r="I125" s="154"/>
      <c r="J125" s="154"/>
      <c r="K125" s="154"/>
      <c r="L125" s="154"/>
      <c r="M125" s="154"/>
      <c r="N125" s="158" t="e">
        <f>AVERAGE(Calculations!D126:M126)</f>
        <v>#DIV/0!</v>
      </c>
      <c r="O125" s="158" t="e">
        <f>STDEV(Calculations!D126:M126)</f>
        <v>#DIV/0!</v>
      </c>
    </row>
    <row r="126" spans="1:15" ht="12.75">
      <c r="A126" s="152"/>
      <c r="B126" s="39" t="str">
        <f>IF('Gene Table'!D126="","",'Gene Table'!D126)</f>
        <v>NM_005373</v>
      </c>
      <c r="C126" s="153" t="s">
        <v>117</v>
      </c>
      <c r="D126" s="154"/>
      <c r="E126" s="154"/>
      <c r="F126" s="154"/>
      <c r="G126" s="154"/>
      <c r="H126" s="154"/>
      <c r="I126" s="154"/>
      <c r="J126" s="154"/>
      <c r="K126" s="154"/>
      <c r="L126" s="154"/>
      <c r="M126" s="154"/>
      <c r="N126" s="158" t="e">
        <f>AVERAGE(Calculations!D127:M127)</f>
        <v>#DIV/0!</v>
      </c>
      <c r="O126" s="158" t="e">
        <f>STDEV(Calculations!D127:M127)</f>
        <v>#DIV/0!</v>
      </c>
    </row>
    <row r="127" spans="1:15" ht="12.75">
      <c r="A127" s="152"/>
      <c r="B127" s="39" t="str">
        <f>IF('Gene Table'!D127="","",'Gene Table'!D127)</f>
        <v>NM_000245</v>
      </c>
      <c r="C127" s="153" t="s">
        <v>121</v>
      </c>
      <c r="D127" s="154"/>
      <c r="E127" s="154"/>
      <c r="F127" s="154"/>
      <c r="G127" s="154"/>
      <c r="H127" s="154"/>
      <c r="I127" s="154"/>
      <c r="J127" s="154"/>
      <c r="K127" s="154"/>
      <c r="L127" s="154"/>
      <c r="M127" s="154"/>
      <c r="N127" s="158" t="e">
        <f>AVERAGE(Calculations!D128:M128)</f>
        <v>#DIV/0!</v>
      </c>
      <c r="O127" s="158" t="e">
        <f>STDEV(Calculations!D128:M128)</f>
        <v>#DIV/0!</v>
      </c>
    </row>
    <row r="128" spans="1:15" ht="12.75">
      <c r="A128" s="152"/>
      <c r="B128" s="39" t="str">
        <f>IF('Gene Table'!D128="","",'Gene Table'!D128)</f>
        <v>NM_005902</v>
      </c>
      <c r="C128" s="153" t="s">
        <v>125</v>
      </c>
      <c r="D128" s="154"/>
      <c r="E128" s="154"/>
      <c r="F128" s="154"/>
      <c r="G128" s="154"/>
      <c r="H128" s="154"/>
      <c r="I128" s="154"/>
      <c r="J128" s="154"/>
      <c r="K128" s="154"/>
      <c r="L128" s="154"/>
      <c r="M128" s="154"/>
      <c r="N128" s="158" t="e">
        <f>AVERAGE(Calculations!D129:M129)</f>
        <v>#DIV/0!</v>
      </c>
      <c r="O128" s="158" t="e">
        <f>STDEV(Calculations!D129:M129)</f>
        <v>#DIV/0!</v>
      </c>
    </row>
    <row r="129" spans="1:15" ht="12.75">
      <c r="A129" s="152"/>
      <c r="B129" s="39" t="str">
        <f>IF('Gene Table'!D129="","",'Gene Table'!D129)</f>
        <v>NM_001003652</v>
      </c>
      <c r="C129" s="153" t="s">
        <v>129</v>
      </c>
      <c r="D129" s="154"/>
      <c r="E129" s="154"/>
      <c r="F129" s="154"/>
      <c r="G129" s="154"/>
      <c r="H129" s="154"/>
      <c r="I129" s="154"/>
      <c r="J129" s="154"/>
      <c r="K129" s="154"/>
      <c r="L129" s="154"/>
      <c r="M129" s="154"/>
      <c r="N129" s="158" t="e">
        <f>AVERAGE(Calculations!D130:M130)</f>
        <v>#DIV/0!</v>
      </c>
      <c r="O129" s="158" t="e">
        <f>STDEV(Calculations!D130:M130)</f>
        <v>#DIV/0!</v>
      </c>
    </row>
    <row r="130" spans="1:15" ht="12.75">
      <c r="A130" s="152"/>
      <c r="B130" s="39" t="str">
        <f>IF('Gene Table'!D130="","",'Gene Table'!D130)</f>
        <v>NM_002312</v>
      </c>
      <c r="C130" s="153" t="s">
        <v>133</v>
      </c>
      <c r="D130" s="154"/>
      <c r="E130" s="154"/>
      <c r="F130" s="154"/>
      <c r="G130" s="154"/>
      <c r="H130" s="154"/>
      <c r="I130" s="154"/>
      <c r="J130" s="154"/>
      <c r="K130" s="154"/>
      <c r="L130" s="154"/>
      <c r="M130" s="154"/>
      <c r="N130" s="158" t="e">
        <f>AVERAGE(Calculations!D131:M131)</f>
        <v>#DIV/0!</v>
      </c>
      <c r="O130" s="158" t="e">
        <f>STDEV(Calculations!D131:M131)</f>
        <v>#DIV/0!</v>
      </c>
    </row>
    <row r="131" spans="1:15" ht="12.75">
      <c r="A131" s="152"/>
      <c r="B131" s="39" t="str">
        <f>IF('Gene Table'!D131="","",'Gene Table'!D131)</f>
        <v>NM_013975</v>
      </c>
      <c r="C131" s="153" t="s">
        <v>137</v>
      </c>
      <c r="D131" s="154"/>
      <c r="E131" s="154"/>
      <c r="F131" s="154"/>
      <c r="G131" s="154"/>
      <c r="H131" s="154"/>
      <c r="I131" s="154"/>
      <c r="J131" s="154"/>
      <c r="K131" s="154"/>
      <c r="L131" s="154"/>
      <c r="M131" s="154"/>
      <c r="N131" s="158" t="e">
        <f>AVERAGE(Calculations!D132:M132)</f>
        <v>#DIV/0!</v>
      </c>
      <c r="O131" s="158" t="e">
        <f>STDEV(Calculations!D132:M132)</f>
        <v>#DIV/0!</v>
      </c>
    </row>
    <row r="132" spans="1:15" ht="12.75">
      <c r="A132" s="152"/>
      <c r="B132" s="39" t="str">
        <f>IF('Gene Table'!D132="","",'Gene Table'!D132)</f>
        <v>NM_000222</v>
      </c>
      <c r="C132" s="153" t="s">
        <v>141</v>
      </c>
      <c r="D132" s="154"/>
      <c r="E132" s="154"/>
      <c r="F132" s="154"/>
      <c r="G132" s="154"/>
      <c r="H132" s="154"/>
      <c r="I132" s="154"/>
      <c r="J132" s="154"/>
      <c r="K132" s="154"/>
      <c r="L132" s="154"/>
      <c r="M132" s="154"/>
      <c r="N132" s="158" t="e">
        <f>AVERAGE(Calculations!D133:M133)</f>
        <v>#DIV/0!</v>
      </c>
      <c r="O132" s="158" t="e">
        <f>STDEV(Calculations!D133:M133)</f>
        <v>#DIV/0!</v>
      </c>
    </row>
    <row r="133" spans="1:15" ht="12.75">
      <c r="A133" s="152"/>
      <c r="B133" s="39" t="str">
        <f>IF('Gene Table'!D133="","",'Gene Table'!D133)</f>
        <v>NM_004972</v>
      </c>
      <c r="C133" s="153" t="s">
        <v>145</v>
      </c>
      <c r="D133" s="154"/>
      <c r="E133" s="154"/>
      <c r="F133" s="154"/>
      <c r="G133" s="154"/>
      <c r="H133" s="154"/>
      <c r="I133" s="154"/>
      <c r="J133" s="154"/>
      <c r="K133" s="154"/>
      <c r="L133" s="154"/>
      <c r="M133" s="154"/>
      <c r="N133" s="158" t="e">
        <f>AVERAGE(Calculations!D134:M134)</f>
        <v>#DIV/0!</v>
      </c>
      <c r="O133" s="158" t="e">
        <f>STDEV(Calculations!D134:M134)</f>
        <v>#DIV/0!</v>
      </c>
    </row>
    <row r="134" spans="1:15" ht="12.75">
      <c r="A134" s="152"/>
      <c r="B134" s="39" t="str">
        <f>IF('Gene Table'!D134="","",'Gene Table'!D134)</f>
        <v>NM_005544</v>
      </c>
      <c r="C134" s="153" t="s">
        <v>149</v>
      </c>
      <c r="D134" s="154"/>
      <c r="E134" s="154"/>
      <c r="F134" s="154"/>
      <c r="G134" s="154"/>
      <c r="H134" s="154"/>
      <c r="I134" s="154"/>
      <c r="J134" s="154"/>
      <c r="K134" s="154"/>
      <c r="L134" s="154"/>
      <c r="M134" s="154"/>
      <c r="N134" s="158" t="e">
        <f>AVERAGE(Calculations!D135:M135)</f>
        <v>#DIV/0!</v>
      </c>
      <c r="O134" s="158" t="e">
        <f>STDEV(Calculations!D135:M135)</f>
        <v>#DIV/0!</v>
      </c>
    </row>
    <row r="135" spans="1:15" ht="12.75">
      <c r="A135" s="152"/>
      <c r="B135" s="39" t="str">
        <f>IF('Gene Table'!D135="","",'Gene Table'!D135)</f>
        <v>NM_000639</v>
      </c>
      <c r="C135" s="153" t="s">
        <v>153</v>
      </c>
      <c r="D135" s="154"/>
      <c r="E135" s="154"/>
      <c r="F135" s="154"/>
      <c r="G135" s="154"/>
      <c r="H135" s="154"/>
      <c r="I135" s="154"/>
      <c r="J135" s="154"/>
      <c r="K135" s="154"/>
      <c r="L135" s="154"/>
      <c r="M135" s="154"/>
      <c r="N135" s="158" t="e">
        <f>AVERAGE(Calculations!D136:M136)</f>
        <v>#DIV/0!</v>
      </c>
      <c r="O135" s="158" t="e">
        <f>STDEV(Calculations!D136:M136)</f>
        <v>#DIV/0!</v>
      </c>
    </row>
    <row r="136" spans="1:15" ht="12.75">
      <c r="A136" s="152"/>
      <c r="B136" s="39" t="str">
        <f>IF('Gene Table'!D136="","",'Gene Table'!D136)</f>
        <v>NM_000418</v>
      </c>
      <c r="C136" s="153" t="s">
        <v>157</v>
      </c>
      <c r="D136" s="154"/>
      <c r="E136" s="154"/>
      <c r="F136" s="154"/>
      <c r="G136" s="154"/>
      <c r="H136" s="154"/>
      <c r="I136" s="154"/>
      <c r="J136" s="154"/>
      <c r="K136" s="154"/>
      <c r="L136" s="154"/>
      <c r="M136" s="154"/>
      <c r="N136" s="158" t="e">
        <f>AVERAGE(Calculations!D137:M137)</f>
        <v>#DIV/0!</v>
      </c>
      <c r="O136" s="158" t="e">
        <f>STDEV(Calculations!D137:M137)</f>
        <v>#DIV/0!</v>
      </c>
    </row>
    <row r="137" spans="1:15" ht="12.75">
      <c r="A137" s="152"/>
      <c r="B137" s="39" t="str">
        <f>IF('Gene Table'!D137="","",'Gene Table'!D137)</f>
        <v>NM_000589</v>
      </c>
      <c r="C137" s="153" t="s">
        <v>161</v>
      </c>
      <c r="D137" s="154"/>
      <c r="E137" s="154"/>
      <c r="F137" s="154"/>
      <c r="G137" s="154"/>
      <c r="H137" s="154"/>
      <c r="I137" s="154"/>
      <c r="J137" s="154"/>
      <c r="K137" s="154"/>
      <c r="L137" s="154"/>
      <c r="M137" s="154"/>
      <c r="N137" s="158" t="e">
        <f>AVERAGE(Calculations!D138:M138)</f>
        <v>#DIV/0!</v>
      </c>
      <c r="O137" s="158" t="e">
        <f>STDEV(Calculations!D138:M138)</f>
        <v>#DIV/0!</v>
      </c>
    </row>
    <row r="138" spans="1:15" ht="12.75">
      <c r="A138" s="152"/>
      <c r="B138" s="39" t="str">
        <f>IF('Gene Table'!D138="","",'Gene Table'!D138)</f>
        <v>NM_000599</v>
      </c>
      <c r="C138" s="153" t="s">
        <v>165</v>
      </c>
      <c r="D138" s="154"/>
      <c r="E138" s="154"/>
      <c r="F138" s="154"/>
      <c r="G138" s="154"/>
      <c r="H138" s="154"/>
      <c r="I138" s="154"/>
      <c r="J138" s="154"/>
      <c r="K138" s="154"/>
      <c r="L138" s="154"/>
      <c r="M138" s="154"/>
      <c r="N138" s="158" t="e">
        <f>AVERAGE(Calculations!D139:M139)</f>
        <v>#DIV/0!</v>
      </c>
      <c r="O138" s="158" t="e">
        <f>STDEV(Calculations!D139:M139)</f>
        <v>#DIV/0!</v>
      </c>
    </row>
    <row r="139" spans="1:15" ht="12.75">
      <c r="A139" s="152"/>
      <c r="B139" s="39" t="str">
        <f>IF('Gene Table'!D139="","",'Gene Table'!D139)</f>
        <v>NM_000598</v>
      </c>
      <c r="C139" s="153" t="s">
        <v>169</v>
      </c>
      <c r="D139" s="154"/>
      <c r="E139" s="154"/>
      <c r="F139" s="154"/>
      <c r="G139" s="154"/>
      <c r="H139" s="154"/>
      <c r="I139" s="154"/>
      <c r="J139" s="154"/>
      <c r="K139" s="154"/>
      <c r="L139" s="154"/>
      <c r="M139" s="154"/>
      <c r="N139" s="158" t="e">
        <f>AVERAGE(Calculations!D140:M140)</f>
        <v>#DIV/0!</v>
      </c>
      <c r="O139" s="158" t="e">
        <f>STDEV(Calculations!D140:M140)</f>
        <v>#DIV/0!</v>
      </c>
    </row>
    <row r="140" spans="1:15" ht="12.75">
      <c r="A140" s="152"/>
      <c r="B140" s="39" t="str">
        <f>IF('Gene Table'!D140="","",'Gene Table'!D140)</f>
        <v>NM_000596</v>
      </c>
      <c r="C140" s="153" t="s">
        <v>173</v>
      </c>
      <c r="D140" s="154"/>
      <c r="E140" s="154"/>
      <c r="F140" s="154"/>
      <c r="G140" s="154"/>
      <c r="H140" s="154"/>
      <c r="I140" s="154"/>
      <c r="J140" s="154"/>
      <c r="K140" s="154"/>
      <c r="L140" s="154"/>
      <c r="M140" s="154"/>
      <c r="N140" s="158" t="e">
        <f>AVERAGE(Calculations!D141:M141)</f>
        <v>#DIV/0!</v>
      </c>
      <c r="O140" s="158" t="e">
        <f>STDEV(Calculations!D141:M141)</f>
        <v>#DIV/0!</v>
      </c>
    </row>
    <row r="141" spans="1:15" ht="12.75">
      <c r="A141" s="152"/>
      <c r="B141" s="39" t="str">
        <f>IF('Gene Table'!D141="","",'Gene Table'!D141)</f>
        <v>NM_000875</v>
      </c>
      <c r="C141" s="153" t="s">
        <v>177</v>
      </c>
      <c r="D141" s="154"/>
      <c r="E141" s="154"/>
      <c r="F141" s="154"/>
      <c r="G141" s="154"/>
      <c r="H141" s="154"/>
      <c r="I141" s="154"/>
      <c r="J141" s="154"/>
      <c r="K141" s="154"/>
      <c r="L141" s="154"/>
      <c r="M141" s="154"/>
      <c r="N141" s="158" t="e">
        <f>AVERAGE(Calculations!D142:M142)</f>
        <v>#DIV/0!</v>
      </c>
      <c r="O141" s="158" t="e">
        <f>STDEV(Calculations!D142:M142)</f>
        <v>#DIV/0!</v>
      </c>
    </row>
    <row r="142" spans="1:15" ht="12.75">
      <c r="A142" s="152"/>
      <c r="B142" s="39" t="str">
        <f>IF('Gene Table'!D142="","",'Gene Table'!D142)</f>
        <v>NM_005896</v>
      </c>
      <c r="C142" s="153" t="s">
        <v>181</v>
      </c>
      <c r="D142" s="154"/>
      <c r="E142" s="154"/>
      <c r="F142" s="154"/>
      <c r="G142" s="154"/>
      <c r="H142" s="154"/>
      <c r="I142" s="154"/>
      <c r="J142" s="154"/>
      <c r="K142" s="154"/>
      <c r="L142" s="154"/>
      <c r="M142" s="154"/>
      <c r="N142" s="158" t="e">
        <f>AVERAGE(Calculations!D143:M143)</f>
        <v>#DIV/0!</v>
      </c>
      <c r="O142" s="158" t="e">
        <f>STDEV(Calculations!D143:M143)</f>
        <v>#DIV/0!</v>
      </c>
    </row>
    <row r="143" spans="1:15" ht="12.75">
      <c r="A143" s="152"/>
      <c r="B143" s="39" t="str">
        <f>IF('Gene Table'!D143="","",'Gene Table'!D143)</f>
        <v>NM_001168</v>
      </c>
      <c r="C143" s="153" t="s">
        <v>185</v>
      </c>
      <c r="D143" s="154"/>
      <c r="E143" s="154"/>
      <c r="F143" s="154"/>
      <c r="G143" s="154"/>
      <c r="H143" s="154"/>
      <c r="I143" s="154"/>
      <c r="J143" s="154"/>
      <c r="K143" s="154"/>
      <c r="L143" s="154"/>
      <c r="M143" s="154"/>
      <c r="N143" s="158" t="e">
        <f>AVERAGE(Calculations!D144:M144)</f>
        <v>#DIV/0!</v>
      </c>
      <c r="O143" s="158" t="e">
        <f>STDEV(Calculations!D144:M144)</f>
        <v>#DIV/0!</v>
      </c>
    </row>
    <row r="144" spans="1:15" ht="12.75">
      <c r="A144" s="152"/>
      <c r="B144" s="39" t="str">
        <f>IF('Gene Table'!D144="","",'Gene Table'!D144)</f>
        <v>NM_005343</v>
      </c>
      <c r="C144" s="153" t="s">
        <v>189</v>
      </c>
      <c r="D144" s="154"/>
      <c r="E144" s="154"/>
      <c r="F144" s="154"/>
      <c r="G144" s="154"/>
      <c r="H144" s="154"/>
      <c r="I144" s="154"/>
      <c r="J144" s="154"/>
      <c r="K144" s="154"/>
      <c r="L144" s="154"/>
      <c r="M144" s="154"/>
      <c r="N144" s="158" t="e">
        <f>AVERAGE(Calculations!D145:M145)</f>
        <v>#DIV/0!</v>
      </c>
      <c r="O144" s="158" t="e">
        <f>STDEV(Calculations!D145:M145)</f>
        <v>#DIV/0!</v>
      </c>
    </row>
    <row r="145" spans="1:15" ht="12.75">
      <c r="A145" s="152"/>
      <c r="B145" s="39" t="str">
        <f>IF('Gene Table'!D145="","",'Gene Table'!D145)</f>
        <v>NM_002116</v>
      </c>
      <c r="C145" s="153" t="s">
        <v>193</v>
      </c>
      <c r="D145" s="154"/>
      <c r="E145" s="154"/>
      <c r="F145" s="154"/>
      <c r="G145" s="154"/>
      <c r="H145" s="154"/>
      <c r="I145" s="154"/>
      <c r="J145" s="154"/>
      <c r="K145" s="154"/>
      <c r="L145" s="154"/>
      <c r="M145" s="154"/>
      <c r="N145" s="158" t="e">
        <f>AVERAGE(Calculations!D146:M146)</f>
        <v>#DIV/0!</v>
      </c>
      <c r="O145" s="158" t="e">
        <f>STDEV(Calculations!D146:M146)</f>
        <v>#DIV/0!</v>
      </c>
    </row>
    <row r="146" spans="1:15" ht="12.75">
      <c r="A146" s="152"/>
      <c r="B146" s="39" t="str">
        <f>IF('Gene Table'!D146="","",'Gene Table'!D146)</f>
        <v>NM_001512</v>
      </c>
      <c r="C146" s="153" t="s">
        <v>197</v>
      </c>
      <c r="D146" s="154"/>
      <c r="E146" s="154"/>
      <c r="F146" s="154"/>
      <c r="G146" s="154"/>
      <c r="H146" s="154"/>
      <c r="I146" s="154"/>
      <c r="J146" s="154"/>
      <c r="K146" s="154"/>
      <c r="L146" s="154"/>
      <c r="M146" s="154"/>
      <c r="N146" s="158" t="e">
        <f>AVERAGE(Calculations!D147:M147)</f>
        <v>#DIV/0!</v>
      </c>
      <c r="O146" s="158" t="e">
        <f>STDEV(Calculations!D147:M147)</f>
        <v>#DIV/0!</v>
      </c>
    </row>
    <row r="147" spans="1:15" ht="12.75">
      <c r="A147" s="152"/>
      <c r="B147" s="39" t="str">
        <f>IF('Gene Table'!D147="","",'Gene Table'!D147)</f>
        <v>NM_000175</v>
      </c>
      <c r="C147" s="153" t="s">
        <v>201</v>
      </c>
      <c r="D147" s="154"/>
      <c r="E147" s="154"/>
      <c r="F147" s="154"/>
      <c r="G147" s="154"/>
      <c r="H147" s="154"/>
      <c r="I147" s="154"/>
      <c r="J147" s="154"/>
      <c r="K147" s="154"/>
      <c r="L147" s="154"/>
      <c r="M147" s="154"/>
      <c r="N147" s="158" t="e">
        <f>AVERAGE(Calculations!D148:M148)</f>
        <v>#DIV/0!</v>
      </c>
      <c r="O147" s="158" t="e">
        <f>STDEV(Calculations!D148:M148)</f>
        <v>#DIV/0!</v>
      </c>
    </row>
    <row r="148" spans="1:15" ht="12.75">
      <c r="A148" s="152"/>
      <c r="B148" s="39" t="str">
        <f>IF('Gene Table'!D148="","",'Gene Table'!D148)</f>
        <v>NM_000516</v>
      </c>
      <c r="C148" s="153" t="s">
        <v>205</v>
      </c>
      <c r="D148" s="154"/>
      <c r="E148" s="154"/>
      <c r="F148" s="154"/>
      <c r="G148" s="154"/>
      <c r="H148" s="154"/>
      <c r="I148" s="154"/>
      <c r="J148" s="154"/>
      <c r="K148" s="154"/>
      <c r="L148" s="154"/>
      <c r="M148" s="154"/>
      <c r="N148" s="158" t="e">
        <f>AVERAGE(Calculations!D149:M149)</f>
        <v>#DIV/0!</v>
      </c>
      <c r="O148" s="158" t="e">
        <f>STDEV(Calculations!D149:M149)</f>
        <v>#DIV/0!</v>
      </c>
    </row>
    <row r="149" spans="1:15" ht="12.75">
      <c r="A149" s="152"/>
      <c r="B149" s="39" t="str">
        <f>IF('Gene Table'!D149="","",'Gene Table'!D149)</f>
        <v>NM_002056</v>
      </c>
      <c r="C149" s="153" t="s">
        <v>209</v>
      </c>
      <c r="D149" s="154"/>
      <c r="E149" s="154"/>
      <c r="F149" s="154"/>
      <c r="G149" s="154"/>
      <c r="H149" s="154"/>
      <c r="I149" s="154"/>
      <c r="J149" s="154"/>
      <c r="K149" s="154"/>
      <c r="L149" s="154"/>
      <c r="M149" s="154"/>
      <c r="N149" s="158" t="e">
        <f>AVERAGE(Calculations!D150:M150)</f>
        <v>#DIV/0!</v>
      </c>
      <c r="O149" s="158" t="e">
        <f>STDEV(Calculations!D150:M150)</f>
        <v>#DIV/0!</v>
      </c>
    </row>
    <row r="150" spans="1:15" ht="12.75">
      <c r="A150" s="152"/>
      <c r="B150" s="39" t="str">
        <f>IF('Gene Table'!D150="","",'Gene Table'!D150)</f>
        <v>NM_000162</v>
      </c>
      <c r="C150" s="153" t="s">
        <v>213</v>
      </c>
      <c r="D150" s="154"/>
      <c r="E150" s="154"/>
      <c r="F150" s="154"/>
      <c r="G150" s="154"/>
      <c r="H150" s="154"/>
      <c r="I150" s="154"/>
      <c r="J150" s="154"/>
      <c r="K150" s="154"/>
      <c r="L150" s="154"/>
      <c r="M150" s="154"/>
      <c r="N150" s="158" t="e">
        <f>AVERAGE(Calculations!D151:M151)</f>
        <v>#DIV/0!</v>
      </c>
      <c r="O150" s="158" t="e">
        <f>STDEV(Calculations!D151:M151)</f>
        <v>#DIV/0!</v>
      </c>
    </row>
    <row r="151" spans="1:15" ht="12.75">
      <c r="A151" s="152"/>
      <c r="B151" s="39" t="str">
        <f>IF('Gene Table'!D151="","",'Gene Table'!D151)</f>
        <v>NM_012415</v>
      </c>
      <c r="C151" s="153" t="s">
        <v>217</v>
      </c>
      <c r="D151" s="154"/>
      <c r="E151" s="154"/>
      <c r="F151" s="154"/>
      <c r="G151" s="154"/>
      <c r="H151" s="154"/>
      <c r="I151" s="154"/>
      <c r="J151" s="154"/>
      <c r="K151" s="154"/>
      <c r="L151" s="154"/>
      <c r="M151" s="154"/>
      <c r="N151" s="158" t="e">
        <f>AVERAGE(Calculations!D152:M152)</f>
        <v>#DIV/0!</v>
      </c>
      <c r="O151" s="158" t="e">
        <f>STDEV(Calculations!D152:M152)</f>
        <v>#DIV/0!</v>
      </c>
    </row>
    <row r="152" spans="1:15" ht="12.75">
      <c r="A152" s="152"/>
      <c r="B152" s="39" t="str">
        <f>IF('Gene Table'!D152="","",'Gene Table'!D152)</f>
        <v>NM_205860</v>
      </c>
      <c r="C152" s="153" t="s">
        <v>221</v>
      </c>
      <c r="D152" s="154"/>
      <c r="E152" s="154"/>
      <c r="F152" s="154"/>
      <c r="G152" s="154"/>
      <c r="H152" s="154"/>
      <c r="I152" s="154"/>
      <c r="J152" s="154"/>
      <c r="K152" s="154"/>
      <c r="L152" s="154"/>
      <c r="M152" s="154"/>
      <c r="N152" s="158" t="e">
        <f>AVERAGE(Calculations!D153:M153)</f>
        <v>#DIV/0!</v>
      </c>
      <c r="O152" s="158" t="e">
        <f>STDEV(Calculations!D153:M153)</f>
        <v>#DIV/0!</v>
      </c>
    </row>
    <row r="153" spans="1:15" ht="12.75">
      <c r="A153" s="152"/>
      <c r="B153" s="39" t="str">
        <f>IF('Gene Table'!D153="","",'Gene Table'!D153)</f>
        <v>NM_004119</v>
      </c>
      <c r="C153" s="153" t="s">
        <v>225</v>
      </c>
      <c r="D153" s="154"/>
      <c r="E153" s="154"/>
      <c r="F153" s="154"/>
      <c r="G153" s="154"/>
      <c r="H153" s="154"/>
      <c r="I153" s="154"/>
      <c r="J153" s="154"/>
      <c r="K153" s="154"/>
      <c r="L153" s="154"/>
      <c r="M153" s="154"/>
      <c r="N153" s="158" t="e">
        <f>AVERAGE(Calculations!D154:M154)</f>
        <v>#DIV/0!</v>
      </c>
      <c r="O153" s="158" t="e">
        <f>STDEV(Calculations!D154:M154)</f>
        <v>#DIV/0!</v>
      </c>
    </row>
    <row r="154" spans="1:15" ht="12.75">
      <c r="A154" s="152"/>
      <c r="B154" s="39" t="str">
        <f>IF('Gene Table'!D154="","",'Gene Table'!D154)</f>
        <v>NM_000142</v>
      </c>
      <c r="C154" s="153" t="s">
        <v>229</v>
      </c>
      <c r="D154" s="154"/>
      <c r="E154" s="154"/>
      <c r="F154" s="154"/>
      <c r="G154" s="154"/>
      <c r="H154" s="154"/>
      <c r="I154" s="154"/>
      <c r="J154" s="154"/>
      <c r="K154" s="154"/>
      <c r="L154" s="154"/>
      <c r="M154" s="154"/>
      <c r="N154" s="158" t="e">
        <f>AVERAGE(Calculations!D155:M155)</f>
        <v>#DIV/0!</v>
      </c>
      <c r="O154" s="158" t="e">
        <f>STDEV(Calculations!D155:M155)</f>
        <v>#DIV/0!</v>
      </c>
    </row>
    <row r="155" spans="1:15" ht="12.75">
      <c r="A155" s="152"/>
      <c r="B155" s="39" t="str">
        <f>IF('Gene Table'!D155="","",'Gene Table'!D155)</f>
        <v>NM_022725</v>
      </c>
      <c r="C155" s="153" t="s">
        <v>233</v>
      </c>
      <c r="D155" s="154"/>
      <c r="E155" s="154"/>
      <c r="F155" s="154"/>
      <c r="G155" s="154"/>
      <c r="H155" s="154"/>
      <c r="I155" s="154"/>
      <c r="J155" s="154"/>
      <c r="K155" s="154"/>
      <c r="L155" s="154"/>
      <c r="M155" s="154"/>
      <c r="N155" s="158" t="e">
        <f>AVERAGE(Calculations!D156:M156)</f>
        <v>#DIV/0!</v>
      </c>
      <c r="O155" s="158" t="e">
        <f>STDEV(Calculations!D156:M156)</f>
        <v>#DIV/0!</v>
      </c>
    </row>
    <row r="156" spans="1:15" ht="12.75">
      <c r="A156" s="152"/>
      <c r="B156" s="39" t="str">
        <f>IF('Gene Table'!D156="","",'Gene Table'!D156)</f>
        <v>NM_000690</v>
      </c>
      <c r="C156" s="153" t="s">
        <v>237</v>
      </c>
      <c r="D156" s="154"/>
      <c r="E156" s="154"/>
      <c r="F156" s="154"/>
      <c r="G156" s="154"/>
      <c r="H156" s="154"/>
      <c r="I156" s="154"/>
      <c r="J156" s="154"/>
      <c r="K156" s="154"/>
      <c r="L156" s="154"/>
      <c r="M156" s="154"/>
      <c r="N156" s="158" t="e">
        <f>AVERAGE(Calculations!D157:M157)</f>
        <v>#DIV/0!</v>
      </c>
      <c r="O156" s="158" t="e">
        <f>STDEV(Calculations!D157:M157)</f>
        <v>#DIV/0!</v>
      </c>
    </row>
    <row r="157" spans="1:15" ht="12.75">
      <c r="A157" s="152"/>
      <c r="B157" s="39" t="str">
        <f>IF('Gene Table'!D157="","",'Gene Table'!D157)</f>
        <v>NM_001018115</v>
      </c>
      <c r="C157" s="153" t="s">
        <v>241</v>
      </c>
      <c r="D157" s="154"/>
      <c r="E157" s="154"/>
      <c r="F157" s="154"/>
      <c r="G157" s="154"/>
      <c r="H157" s="154"/>
      <c r="I157" s="154"/>
      <c r="J157" s="154"/>
      <c r="K157" s="154"/>
      <c r="L157" s="154"/>
      <c r="M157" s="154"/>
      <c r="N157" s="158" t="e">
        <f>AVERAGE(Calculations!D158:M158)</f>
        <v>#DIV/0!</v>
      </c>
      <c r="O157" s="158" t="e">
        <f>STDEV(Calculations!D158:M158)</f>
        <v>#DIV/0!</v>
      </c>
    </row>
    <row r="158" spans="1:15" ht="12.75">
      <c r="A158" s="152"/>
      <c r="B158" s="39" t="str">
        <f>IF('Gene Table'!D158="","",'Gene Table'!D158)</f>
        <v>NM_000135</v>
      </c>
      <c r="C158" s="153" t="s">
        <v>245</v>
      </c>
      <c r="D158" s="154"/>
      <c r="E158" s="154"/>
      <c r="F158" s="154"/>
      <c r="G158" s="154"/>
      <c r="H158" s="154"/>
      <c r="I158" s="154"/>
      <c r="J158" s="154"/>
      <c r="K158" s="154"/>
      <c r="L158" s="154"/>
      <c r="M158" s="154"/>
      <c r="N158" s="158" t="e">
        <f>AVERAGE(Calculations!D159:M159)</f>
        <v>#DIV/0!</v>
      </c>
      <c r="O158" s="158" t="e">
        <f>STDEV(Calculations!D159:M159)</f>
        <v>#DIV/0!</v>
      </c>
    </row>
    <row r="159" spans="1:15" ht="12.75">
      <c r="A159" s="152"/>
      <c r="B159" s="39" t="str">
        <f>IF('Gene Table'!D159="","",'Gene Table'!D159)</f>
        <v>NM_005236</v>
      </c>
      <c r="C159" s="153" t="s">
        <v>249</v>
      </c>
      <c r="D159" s="154"/>
      <c r="E159" s="154"/>
      <c r="F159" s="154"/>
      <c r="G159" s="154"/>
      <c r="H159" s="154"/>
      <c r="I159" s="154"/>
      <c r="J159" s="154"/>
      <c r="K159" s="154"/>
      <c r="L159" s="154"/>
      <c r="M159" s="154"/>
      <c r="N159" s="158" t="e">
        <f>AVERAGE(Calculations!D160:M160)</f>
        <v>#DIV/0!</v>
      </c>
      <c r="O159" s="158" t="e">
        <f>STDEV(Calculations!D160:M160)</f>
        <v>#DIV/0!</v>
      </c>
    </row>
    <row r="160" spans="1:15" ht="12.75">
      <c r="A160" s="152"/>
      <c r="B160" s="39" t="str">
        <f>IF('Gene Table'!D160="","",'Gene Table'!D160)</f>
        <v>NM_005233</v>
      </c>
      <c r="C160" s="153" t="s">
        <v>253</v>
      </c>
      <c r="D160" s="154"/>
      <c r="E160" s="154"/>
      <c r="F160" s="154"/>
      <c r="G160" s="154"/>
      <c r="H160" s="154"/>
      <c r="I160" s="154"/>
      <c r="J160" s="154"/>
      <c r="K160" s="154"/>
      <c r="L160" s="154"/>
      <c r="M160" s="154"/>
      <c r="N160" s="158" t="e">
        <f>AVERAGE(Calculations!D161:M161)</f>
        <v>#DIV/0!</v>
      </c>
      <c r="O160" s="158" t="e">
        <f>STDEV(Calculations!D161:M161)</f>
        <v>#DIV/0!</v>
      </c>
    </row>
    <row r="161" spans="1:15" ht="12.75">
      <c r="A161" s="152"/>
      <c r="B161" s="39" t="str">
        <f>IF('Gene Table'!D161="","",'Gene Table'!D161)</f>
        <v>NM_001963</v>
      </c>
      <c r="C161" s="153" t="s">
        <v>257</v>
      </c>
      <c r="D161" s="154"/>
      <c r="E161" s="154"/>
      <c r="F161" s="154"/>
      <c r="G161" s="154"/>
      <c r="H161" s="154"/>
      <c r="I161" s="154"/>
      <c r="J161" s="154"/>
      <c r="K161" s="154"/>
      <c r="L161" s="154"/>
      <c r="M161" s="154"/>
      <c r="N161" s="158" t="e">
        <f>AVERAGE(Calculations!D162:M162)</f>
        <v>#DIV/0!</v>
      </c>
      <c r="O161" s="158" t="e">
        <f>STDEV(Calculations!D162:M162)</f>
        <v>#DIV/0!</v>
      </c>
    </row>
    <row r="162" spans="1:15" ht="12.75">
      <c r="A162" s="152"/>
      <c r="B162" s="39" t="str">
        <f>IF('Gene Table'!D162="","",'Gene Table'!D162)</f>
        <v>NM_000110</v>
      </c>
      <c r="C162" s="153" t="s">
        <v>261</v>
      </c>
      <c r="D162" s="154"/>
      <c r="E162" s="154"/>
      <c r="F162" s="154"/>
      <c r="G162" s="154"/>
      <c r="H162" s="154"/>
      <c r="I162" s="154"/>
      <c r="J162" s="154"/>
      <c r="K162" s="154"/>
      <c r="L162" s="154"/>
      <c r="M162" s="154"/>
      <c r="N162" s="158" t="e">
        <f>AVERAGE(Calculations!D163:M163)</f>
        <v>#DIV/0!</v>
      </c>
      <c r="O162" s="158" t="e">
        <f>STDEV(Calculations!D163:M163)</f>
        <v>#DIV/0!</v>
      </c>
    </row>
    <row r="163" spans="1:15" ht="12.75">
      <c r="A163" s="152"/>
      <c r="B163" s="39" t="str">
        <f>IF('Gene Table'!D163="","",'Gene Table'!D163)</f>
        <v>NM_001039350</v>
      </c>
      <c r="C163" s="153" t="s">
        <v>265</v>
      </c>
      <c r="D163" s="154"/>
      <c r="E163" s="154"/>
      <c r="F163" s="154"/>
      <c r="G163" s="154"/>
      <c r="H163" s="154"/>
      <c r="I163" s="154"/>
      <c r="J163" s="154"/>
      <c r="K163" s="154"/>
      <c r="L163" s="154"/>
      <c r="M163" s="154"/>
      <c r="N163" s="158" t="e">
        <f>AVERAGE(Calculations!D164:M164)</f>
        <v>#DIV/0!</v>
      </c>
      <c r="O163" s="158" t="e">
        <f>STDEV(Calculations!D164:M164)</f>
        <v>#DIV/0!</v>
      </c>
    </row>
    <row r="164" spans="1:15" ht="12.75">
      <c r="A164" s="152"/>
      <c r="B164" s="39" t="str">
        <f>IF('Gene Table'!D164="","",'Gene Table'!D164)</f>
        <v>NM_000102</v>
      </c>
      <c r="C164" s="153" t="s">
        <v>269</v>
      </c>
      <c r="D164" s="154"/>
      <c r="E164" s="154"/>
      <c r="F164" s="154"/>
      <c r="G164" s="154"/>
      <c r="H164" s="154"/>
      <c r="I164" s="154"/>
      <c r="J164" s="154"/>
      <c r="K164" s="154"/>
      <c r="L164" s="154"/>
      <c r="M164" s="154"/>
      <c r="N164" s="158" t="e">
        <f>AVERAGE(Calculations!D165:M165)</f>
        <v>#DIV/0!</v>
      </c>
      <c r="O164" s="158" t="e">
        <f>STDEV(Calculations!D165:M165)</f>
        <v>#DIV/0!</v>
      </c>
    </row>
    <row r="165" spans="1:15" ht="12.75">
      <c r="A165" s="152"/>
      <c r="B165" s="39" t="str">
        <f>IF('Gene Table'!D165="","",'Gene Table'!D165)</f>
        <v>NM_000773</v>
      </c>
      <c r="C165" s="153" t="s">
        <v>273</v>
      </c>
      <c r="D165" s="154"/>
      <c r="E165" s="154"/>
      <c r="F165" s="154"/>
      <c r="G165" s="154"/>
      <c r="H165" s="154"/>
      <c r="I165" s="154"/>
      <c r="J165" s="154"/>
      <c r="K165" s="154"/>
      <c r="L165" s="154"/>
      <c r="M165" s="154"/>
      <c r="N165" s="158" t="e">
        <f>AVERAGE(Calculations!D166:M166)</f>
        <v>#DIV/0!</v>
      </c>
      <c r="O165" s="158" t="e">
        <f>STDEV(Calculations!D166:M166)</f>
        <v>#DIV/0!</v>
      </c>
    </row>
    <row r="166" spans="1:15" ht="12.75">
      <c r="A166" s="152"/>
      <c r="B166" s="39" t="str">
        <f>IF('Gene Table'!D166="","",'Gene Table'!D166)</f>
        <v>NM_000766</v>
      </c>
      <c r="C166" s="153" t="s">
        <v>277</v>
      </c>
      <c r="D166" s="154"/>
      <c r="E166" s="154"/>
      <c r="F166" s="154"/>
      <c r="G166" s="154"/>
      <c r="H166" s="154"/>
      <c r="I166" s="154"/>
      <c r="J166" s="154"/>
      <c r="K166" s="154"/>
      <c r="L166" s="154"/>
      <c r="M166" s="154"/>
      <c r="N166" s="158" t="e">
        <f>AVERAGE(Calculations!D167:M167)</f>
        <v>#DIV/0!</v>
      </c>
      <c r="O166" s="158" t="e">
        <f>STDEV(Calculations!D167:M167)</f>
        <v>#DIV/0!</v>
      </c>
    </row>
    <row r="167" spans="1:15" ht="12.75">
      <c r="A167" s="152"/>
      <c r="B167" s="39" t="str">
        <f>IF('Gene Table'!D167="","",'Gene Table'!D167)</f>
        <v>NM_001904</v>
      </c>
      <c r="C167" s="153" t="s">
        <v>281</v>
      </c>
      <c r="D167" s="154"/>
      <c r="E167" s="154"/>
      <c r="F167" s="154"/>
      <c r="G167" s="154"/>
      <c r="H167" s="154"/>
      <c r="I167" s="154"/>
      <c r="J167" s="154"/>
      <c r="K167" s="154"/>
      <c r="L167" s="154"/>
      <c r="M167" s="154"/>
      <c r="N167" s="158" t="e">
        <f>AVERAGE(Calculations!D168:M168)</f>
        <v>#DIV/0!</v>
      </c>
      <c r="O167" s="158" t="e">
        <f>STDEV(Calculations!D168:M168)</f>
        <v>#DIV/0!</v>
      </c>
    </row>
    <row r="168" spans="1:15" ht="12.75">
      <c r="A168" s="152"/>
      <c r="B168" s="39" t="str">
        <f>IF('Gene Table'!D168="","",'Gene Table'!D168)</f>
        <v>NM_005211</v>
      </c>
      <c r="C168" s="153" t="s">
        <v>285</v>
      </c>
      <c r="D168" s="154"/>
      <c r="E168" s="154"/>
      <c r="F168" s="154"/>
      <c r="G168" s="154"/>
      <c r="H168" s="154"/>
      <c r="I168" s="154"/>
      <c r="J168" s="154"/>
      <c r="K168" s="154"/>
      <c r="L168" s="154"/>
      <c r="M168" s="154"/>
      <c r="N168" s="158" t="e">
        <f>AVERAGE(Calculations!D169:M169)</f>
        <v>#DIV/0!</v>
      </c>
      <c r="O168" s="158" t="e">
        <f>STDEV(Calculations!D169:M169)</f>
        <v>#DIV/0!</v>
      </c>
    </row>
    <row r="169" spans="1:15" ht="12.75">
      <c r="A169" s="152"/>
      <c r="B169" s="39" t="str">
        <f>IF('Gene Table'!D169="","",'Gene Table'!D169)</f>
        <v>NM_000669</v>
      </c>
      <c r="C169" s="153" t="s">
        <v>289</v>
      </c>
      <c r="D169" s="154"/>
      <c r="E169" s="154"/>
      <c r="F169" s="154"/>
      <c r="G169" s="154"/>
      <c r="H169" s="154"/>
      <c r="I169" s="154"/>
      <c r="J169" s="154"/>
      <c r="K169" s="154"/>
      <c r="L169" s="154"/>
      <c r="M169" s="154"/>
      <c r="N169" s="158" t="e">
        <f>AVERAGE(Calculations!D170:M170)</f>
        <v>#DIV/0!</v>
      </c>
      <c r="O169" s="158" t="e">
        <f>STDEV(Calculations!D170:M170)</f>
        <v>#DIV/0!</v>
      </c>
    </row>
    <row r="170" spans="1:15" ht="12.75">
      <c r="A170" s="152"/>
      <c r="B170" s="39" t="str">
        <f>IF('Gene Table'!D170="","",'Gene Table'!D170)</f>
        <v>NM_000668</v>
      </c>
      <c r="C170" s="153" t="s">
        <v>293</v>
      </c>
      <c r="D170" s="154"/>
      <c r="E170" s="154"/>
      <c r="F170" s="154"/>
      <c r="G170" s="154"/>
      <c r="H170" s="154"/>
      <c r="I170" s="154"/>
      <c r="J170" s="154"/>
      <c r="K170" s="154"/>
      <c r="L170" s="154"/>
      <c r="M170" s="154"/>
      <c r="N170" s="158" t="e">
        <f>AVERAGE(Calculations!D171:M171)</f>
        <v>#DIV/0!</v>
      </c>
      <c r="O170" s="158" t="e">
        <f>STDEV(Calculations!D171:M171)</f>
        <v>#DIV/0!</v>
      </c>
    </row>
    <row r="171" spans="1:15" ht="12.75">
      <c r="A171" s="152"/>
      <c r="B171" s="39" t="str">
        <f>IF('Gene Table'!D171="","",'Gene Table'!D171)</f>
        <v>NM_000579</v>
      </c>
      <c r="C171" s="153" t="s">
        <v>297</v>
      </c>
      <c r="D171" s="154"/>
      <c r="E171" s="154"/>
      <c r="F171" s="154"/>
      <c r="G171" s="154"/>
      <c r="H171" s="154"/>
      <c r="I171" s="154"/>
      <c r="J171" s="154"/>
      <c r="K171" s="154"/>
      <c r="L171" s="154"/>
      <c r="M171" s="154"/>
      <c r="N171" s="158" t="e">
        <f>AVERAGE(Calculations!D172:M172)</f>
        <v>#DIV/0!</v>
      </c>
      <c r="O171" s="158" t="e">
        <f>STDEV(Calculations!D172:M172)</f>
        <v>#DIV/0!</v>
      </c>
    </row>
    <row r="172" spans="1:15" ht="12.75">
      <c r="A172" s="152"/>
      <c r="B172" s="39" t="str">
        <f>IF('Gene Table'!D172="","",'Gene Table'!D172)</f>
        <v>NM_007249</v>
      </c>
      <c r="C172" s="153" t="s">
        <v>301</v>
      </c>
      <c r="D172" s="154"/>
      <c r="E172" s="154"/>
      <c r="F172" s="154"/>
      <c r="G172" s="154"/>
      <c r="H172" s="154"/>
      <c r="I172" s="154"/>
      <c r="J172" s="154"/>
      <c r="K172" s="154"/>
      <c r="L172" s="154"/>
      <c r="M172" s="154"/>
      <c r="N172" s="158" t="e">
        <f>AVERAGE(Calculations!D173:M173)</f>
        <v>#DIV/0!</v>
      </c>
      <c r="O172" s="158" t="e">
        <f>STDEV(Calculations!D173:M173)</f>
        <v>#DIV/0!</v>
      </c>
    </row>
    <row r="173" spans="1:15" ht="12.75">
      <c r="A173" s="152"/>
      <c r="B173" s="39" t="str">
        <f>IF('Gene Table'!D173="","",'Gene Table'!D173)</f>
        <v>NM_032166</v>
      </c>
      <c r="C173" s="153" t="s">
        <v>305</v>
      </c>
      <c r="D173" s="154"/>
      <c r="E173" s="154"/>
      <c r="F173" s="154"/>
      <c r="G173" s="154"/>
      <c r="H173" s="154"/>
      <c r="I173" s="154"/>
      <c r="J173" s="154"/>
      <c r="K173" s="154"/>
      <c r="L173" s="154"/>
      <c r="M173" s="154"/>
      <c r="N173" s="158" t="e">
        <f>AVERAGE(Calculations!D174:M174)</f>
        <v>#DIV/0!</v>
      </c>
      <c r="O173" s="158" t="e">
        <f>STDEV(Calculations!D174:M174)</f>
        <v>#DIV/0!</v>
      </c>
    </row>
    <row r="174" spans="1:15" ht="12.75">
      <c r="A174" s="152"/>
      <c r="B174" s="39" t="str">
        <f>IF('Gene Table'!D174="","",'Gene Table'!D174)</f>
        <v>NM_007050</v>
      </c>
      <c r="C174" s="153" t="s">
        <v>309</v>
      </c>
      <c r="D174" s="154"/>
      <c r="E174" s="154"/>
      <c r="F174" s="154"/>
      <c r="G174" s="154"/>
      <c r="H174" s="154"/>
      <c r="I174" s="154"/>
      <c r="J174" s="154"/>
      <c r="K174" s="154"/>
      <c r="L174" s="154"/>
      <c r="M174" s="154"/>
      <c r="N174" s="158" t="e">
        <f>AVERAGE(Calculations!D175:M175)</f>
        <v>#DIV/0!</v>
      </c>
      <c r="O174" s="158" t="e">
        <f>STDEV(Calculations!D175:M175)</f>
        <v>#DIV/0!</v>
      </c>
    </row>
    <row r="175" spans="1:15" ht="12.75">
      <c r="A175" s="152"/>
      <c r="B175" s="39" t="str">
        <f>IF('Gene Table'!D175="","",'Gene Table'!D175)</f>
        <v>NM_007027</v>
      </c>
      <c r="C175" s="153" t="s">
        <v>313</v>
      </c>
      <c r="D175" s="154"/>
      <c r="E175" s="154"/>
      <c r="F175" s="154"/>
      <c r="G175" s="154"/>
      <c r="H175" s="154"/>
      <c r="I175" s="154"/>
      <c r="J175" s="154"/>
      <c r="K175" s="154"/>
      <c r="L175" s="154"/>
      <c r="M175" s="154"/>
      <c r="N175" s="158" t="e">
        <f>AVERAGE(Calculations!D176:M176)</f>
        <v>#DIV/0!</v>
      </c>
      <c r="O175" s="158" t="e">
        <f>STDEV(Calculations!D176:M176)</f>
        <v>#DIV/0!</v>
      </c>
    </row>
    <row r="176" spans="1:15" ht="12.75">
      <c r="A176" s="152"/>
      <c r="B176" s="39" t="str">
        <f>IF('Gene Table'!D176="","",'Gene Table'!D176)</f>
        <v>NM_006409</v>
      </c>
      <c r="C176" s="153" t="s">
        <v>317</v>
      </c>
      <c r="D176" s="154"/>
      <c r="E176" s="154"/>
      <c r="F176" s="154"/>
      <c r="G176" s="154"/>
      <c r="H176" s="154"/>
      <c r="I176" s="154"/>
      <c r="J176" s="154"/>
      <c r="K176" s="154"/>
      <c r="L176" s="154"/>
      <c r="M176" s="154"/>
      <c r="N176" s="158" t="e">
        <f>AVERAGE(Calculations!D177:M177)</f>
        <v>#DIV/0!</v>
      </c>
      <c r="O176" s="158" t="e">
        <f>STDEV(Calculations!D177:M177)</f>
        <v>#DIV/0!</v>
      </c>
    </row>
    <row r="177" spans="1:15" ht="12.75">
      <c r="A177" s="152"/>
      <c r="B177" s="39" t="str">
        <f>IF('Gene Table'!D177="","",'Gene Table'!D177)</f>
        <v>NM_004364</v>
      </c>
      <c r="C177" s="153" t="s">
        <v>321</v>
      </c>
      <c r="D177" s="154"/>
      <c r="E177" s="154"/>
      <c r="F177" s="154"/>
      <c r="G177" s="154"/>
      <c r="H177" s="154"/>
      <c r="I177" s="154"/>
      <c r="J177" s="154"/>
      <c r="K177" s="154"/>
      <c r="L177" s="154"/>
      <c r="M177" s="154"/>
      <c r="N177" s="158" t="e">
        <f>AVERAGE(Calculations!D178:M178)</f>
        <v>#DIV/0!</v>
      </c>
      <c r="O177" s="158" t="e">
        <f>STDEV(Calculations!D178:M178)</f>
        <v>#DIV/0!</v>
      </c>
    </row>
    <row r="178" spans="1:15" ht="12.75">
      <c r="A178" s="152"/>
      <c r="B178" s="39" t="str">
        <f>IF('Gene Table'!D178="","",'Gene Table'!D178)</f>
        <v>NM_000075</v>
      </c>
      <c r="C178" s="153" t="s">
        <v>325</v>
      </c>
      <c r="D178" s="154"/>
      <c r="E178" s="154"/>
      <c r="F178" s="154"/>
      <c r="G178" s="154"/>
      <c r="H178" s="154"/>
      <c r="I178" s="154"/>
      <c r="J178" s="154"/>
      <c r="K178" s="154"/>
      <c r="L178" s="154"/>
      <c r="M178" s="154"/>
      <c r="N178" s="158" t="e">
        <f>AVERAGE(Calculations!D179:M179)</f>
        <v>#DIV/0!</v>
      </c>
      <c r="O178" s="158" t="e">
        <f>STDEV(Calculations!D179:M179)</f>
        <v>#DIV/0!</v>
      </c>
    </row>
    <row r="179" spans="1:15" ht="12.75">
      <c r="A179" s="152"/>
      <c r="B179" s="39" t="str">
        <f>IF('Gene Table'!D179="","",'Gene Table'!D179)</f>
        <v>NM_005732</v>
      </c>
      <c r="C179" s="153" t="s">
        <v>329</v>
      </c>
      <c r="D179" s="154"/>
      <c r="E179" s="154"/>
      <c r="F179" s="154"/>
      <c r="G179" s="154"/>
      <c r="H179" s="154"/>
      <c r="I179" s="154"/>
      <c r="J179" s="154"/>
      <c r="K179" s="154"/>
      <c r="L179" s="154"/>
      <c r="M179" s="154"/>
      <c r="N179" s="158" t="e">
        <f>AVERAGE(Calculations!D180:M180)</f>
        <v>#DIV/0!</v>
      </c>
      <c r="O179" s="158" t="e">
        <f>STDEV(Calculations!D180:M180)</f>
        <v>#DIV/0!</v>
      </c>
    </row>
    <row r="180" spans="1:15" ht="12.75">
      <c r="A180" s="152"/>
      <c r="B180" s="39" t="str">
        <f>IF('Gene Table'!D180="","",'Gene Table'!D180)</f>
        <v>NM_005688</v>
      </c>
      <c r="C180" s="153" t="s">
        <v>333</v>
      </c>
      <c r="D180" s="154"/>
      <c r="E180" s="154"/>
      <c r="F180" s="154"/>
      <c r="G180" s="154"/>
      <c r="H180" s="154"/>
      <c r="I180" s="154"/>
      <c r="J180" s="154"/>
      <c r="K180" s="154"/>
      <c r="L180" s="154"/>
      <c r="M180" s="154"/>
      <c r="N180" s="158" t="e">
        <f>AVERAGE(Calculations!D181:M181)</f>
        <v>#DIV/0!</v>
      </c>
      <c r="O180" s="158" t="e">
        <f>STDEV(Calculations!D181:M181)</f>
        <v>#DIV/0!</v>
      </c>
    </row>
    <row r="181" spans="1:15" ht="12.75">
      <c r="A181" s="152"/>
      <c r="B181" s="39" t="str">
        <f>IF('Gene Table'!D181="","",'Gene Table'!D181)</f>
        <v>NM_021027</v>
      </c>
      <c r="C181" s="153" t="s">
        <v>337</v>
      </c>
      <c r="D181" s="154"/>
      <c r="E181" s="154"/>
      <c r="F181" s="154"/>
      <c r="G181" s="154"/>
      <c r="H181" s="154"/>
      <c r="I181" s="154"/>
      <c r="J181" s="154"/>
      <c r="K181" s="154"/>
      <c r="L181" s="154"/>
      <c r="M181" s="154"/>
      <c r="N181" s="158" t="e">
        <f>AVERAGE(Calculations!D182:M182)</f>
        <v>#DIV/0!</v>
      </c>
      <c r="O181" s="158" t="e">
        <f>STDEV(Calculations!D182:M182)</f>
        <v>#DIV/0!</v>
      </c>
    </row>
    <row r="182" spans="1:15" ht="12.75">
      <c r="A182" s="152"/>
      <c r="B182" s="39" t="str">
        <f>IF('Gene Table'!D182="","",'Gene Table'!D182)</f>
        <v>NM_001522</v>
      </c>
      <c r="C182" s="153" t="s">
        <v>341</v>
      </c>
      <c r="D182" s="154"/>
      <c r="E182" s="154"/>
      <c r="F182" s="154"/>
      <c r="G182" s="154"/>
      <c r="H182" s="154"/>
      <c r="I182" s="154"/>
      <c r="J182" s="154"/>
      <c r="K182" s="154"/>
      <c r="L182" s="154"/>
      <c r="M182" s="154"/>
      <c r="N182" s="158" t="e">
        <f>AVERAGE(Calculations!D183:M183)</f>
        <v>#DIV/0!</v>
      </c>
      <c r="O182" s="158" t="e">
        <f>STDEV(Calculations!D183:M183)</f>
        <v>#DIV/0!</v>
      </c>
    </row>
    <row r="183" spans="1:15" ht="12.75">
      <c r="A183" s="152"/>
      <c r="B183" s="39" t="str">
        <f>IF('Gene Table'!D183="","",'Gene Table'!D183)</f>
        <v>HGDC</v>
      </c>
      <c r="C183" s="153" t="s">
        <v>345</v>
      </c>
      <c r="D183" s="154"/>
      <c r="E183" s="154"/>
      <c r="F183" s="154"/>
      <c r="G183" s="154"/>
      <c r="H183" s="154"/>
      <c r="I183" s="154"/>
      <c r="J183" s="154"/>
      <c r="K183" s="154"/>
      <c r="L183" s="154"/>
      <c r="M183" s="154"/>
      <c r="N183" s="158" t="e">
        <f>AVERAGE(Calculations!D184:M184)</f>
        <v>#DIV/0!</v>
      </c>
      <c r="O183" s="158" t="e">
        <f>STDEV(Calculations!D184:M184)</f>
        <v>#DIV/0!</v>
      </c>
    </row>
    <row r="184" spans="1:15" ht="12.75">
      <c r="A184" s="152"/>
      <c r="B184" s="39" t="str">
        <f>IF('Gene Table'!D184="","",'Gene Table'!D184)</f>
        <v>HGDC</v>
      </c>
      <c r="C184" s="153" t="s">
        <v>347</v>
      </c>
      <c r="D184" s="154"/>
      <c r="E184" s="154"/>
      <c r="F184" s="154"/>
      <c r="G184" s="154"/>
      <c r="H184" s="154"/>
      <c r="I184" s="154"/>
      <c r="J184" s="154"/>
      <c r="K184" s="154"/>
      <c r="L184" s="154"/>
      <c r="M184" s="154"/>
      <c r="N184" s="158" t="e">
        <f>AVERAGE(Calculations!D185:M185)</f>
        <v>#DIV/0!</v>
      </c>
      <c r="O184" s="158" t="e">
        <f>STDEV(Calculations!D185:M185)</f>
        <v>#DIV/0!</v>
      </c>
    </row>
    <row r="185" spans="1:15" ht="12.75">
      <c r="A185" s="152"/>
      <c r="B185" s="39" t="str">
        <f>IF('Gene Table'!D185="","",'Gene Table'!D185)</f>
        <v>NM_002046</v>
      </c>
      <c r="C185" s="153" t="s">
        <v>348</v>
      </c>
      <c r="D185" s="154"/>
      <c r="E185" s="154"/>
      <c r="F185" s="154"/>
      <c r="G185" s="154"/>
      <c r="H185" s="154"/>
      <c r="I185" s="154"/>
      <c r="J185" s="154"/>
      <c r="K185" s="154"/>
      <c r="L185" s="154"/>
      <c r="M185" s="154"/>
      <c r="N185" s="158" t="e">
        <f>AVERAGE(Calculations!D186:M186)</f>
        <v>#DIV/0!</v>
      </c>
      <c r="O185" s="158" t="e">
        <f>STDEV(Calculations!D186:M186)</f>
        <v>#DIV/0!</v>
      </c>
    </row>
    <row r="186" spans="1:15" ht="12.75">
      <c r="A186" s="152"/>
      <c r="B186" s="39" t="str">
        <f>IF('Gene Table'!D186="","",'Gene Table'!D186)</f>
        <v>NM_001101</v>
      </c>
      <c r="C186" s="153" t="s">
        <v>352</v>
      </c>
      <c r="D186" s="154"/>
      <c r="E186" s="154"/>
      <c r="F186" s="154"/>
      <c r="G186" s="154"/>
      <c r="H186" s="154"/>
      <c r="I186" s="154"/>
      <c r="J186" s="154"/>
      <c r="K186" s="154"/>
      <c r="L186" s="154"/>
      <c r="M186" s="154"/>
      <c r="N186" s="158" t="e">
        <f>AVERAGE(Calculations!D187:M187)</f>
        <v>#DIV/0!</v>
      </c>
      <c r="O186" s="158" t="e">
        <f>STDEV(Calculations!D187:M187)</f>
        <v>#DIV/0!</v>
      </c>
    </row>
    <row r="187" spans="1:15" ht="12.75">
      <c r="A187" s="152"/>
      <c r="B187" s="39" t="str">
        <f>IF('Gene Table'!D187="","",'Gene Table'!D187)</f>
        <v>NM_004048</v>
      </c>
      <c r="C187" s="153" t="s">
        <v>356</v>
      </c>
      <c r="D187" s="154"/>
      <c r="E187" s="154"/>
      <c r="F187" s="154"/>
      <c r="G187" s="154"/>
      <c r="H187" s="154"/>
      <c r="I187" s="154"/>
      <c r="J187" s="154"/>
      <c r="K187" s="154"/>
      <c r="L187" s="154"/>
      <c r="M187" s="154"/>
      <c r="N187" s="158" t="e">
        <f>AVERAGE(Calculations!D188:M188)</f>
        <v>#DIV/0!</v>
      </c>
      <c r="O187" s="158" t="e">
        <f>STDEV(Calculations!D188:M188)</f>
        <v>#DIV/0!</v>
      </c>
    </row>
    <row r="188" spans="1:15" ht="12.75">
      <c r="A188" s="152"/>
      <c r="B188" s="39" t="str">
        <f>IF('Gene Table'!D188="","",'Gene Table'!D188)</f>
        <v>NM_012423</v>
      </c>
      <c r="C188" s="153" t="s">
        <v>360</v>
      </c>
      <c r="D188" s="154"/>
      <c r="E188" s="154"/>
      <c r="F188" s="154"/>
      <c r="G188" s="154"/>
      <c r="H188" s="154"/>
      <c r="I188" s="154"/>
      <c r="J188" s="154"/>
      <c r="K188" s="154"/>
      <c r="L188" s="154"/>
      <c r="M188" s="154"/>
      <c r="N188" s="158" t="e">
        <f>AVERAGE(Calculations!D189:M189)</f>
        <v>#DIV/0!</v>
      </c>
      <c r="O188" s="158" t="e">
        <f>STDEV(Calculations!D189:M189)</f>
        <v>#DIV/0!</v>
      </c>
    </row>
    <row r="189" spans="1:15" ht="12.75">
      <c r="A189" s="152"/>
      <c r="B189" s="39" t="str">
        <f>IF('Gene Table'!D189="","",'Gene Table'!D189)</f>
        <v>NM_000194</v>
      </c>
      <c r="C189" s="153" t="s">
        <v>364</v>
      </c>
      <c r="D189" s="154"/>
      <c r="E189" s="154"/>
      <c r="F189" s="154"/>
      <c r="G189" s="154"/>
      <c r="H189" s="154"/>
      <c r="I189" s="154"/>
      <c r="J189" s="154"/>
      <c r="K189" s="154"/>
      <c r="L189" s="154"/>
      <c r="M189" s="154"/>
      <c r="N189" s="158" t="e">
        <f>AVERAGE(Calculations!D190:M190)</f>
        <v>#DIV/0!</v>
      </c>
      <c r="O189" s="158" t="e">
        <f>STDEV(Calculations!D190:M190)</f>
        <v>#DIV/0!</v>
      </c>
    </row>
    <row r="190" spans="1:15" ht="12.75">
      <c r="A190" s="152"/>
      <c r="B190" s="39" t="str">
        <f>IF('Gene Table'!D190="","",'Gene Table'!D190)</f>
        <v>NR_003286</v>
      </c>
      <c r="C190" s="153" t="s">
        <v>368</v>
      </c>
      <c r="D190" s="154"/>
      <c r="E190" s="154"/>
      <c r="F190" s="154"/>
      <c r="G190" s="154"/>
      <c r="H190" s="154"/>
      <c r="I190" s="154"/>
      <c r="J190" s="154"/>
      <c r="K190" s="154"/>
      <c r="L190" s="154"/>
      <c r="M190" s="154"/>
      <c r="N190" s="158" t="e">
        <f>AVERAGE(Calculations!D191:M191)</f>
        <v>#DIV/0!</v>
      </c>
      <c r="O190" s="158" t="e">
        <f>STDEV(Calculations!D191:M191)</f>
        <v>#DIV/0!</v>
      </c>
    </row>
    <row r="191" spans="1:15" ht="12.75">
      <c r="A191" s="152"/>
      <c r="B191" s="39" t="str">
        <f>IF('Gene Table'!D191="","",'Gene Table'!D191)</f>
        <v>RT</v>
      </c>
      <c r="C191" s="153" t="s">
        <v>372</v>
      </c>
      <c r="D191" s="154"/>
      <c r="E191" s="154"/>
      <c r="F191" s="154"/>
      <c r="G191" s="154"/>
      <c r="H191" s="154"/>
      <c r="I191" s="154"/>
      <c r="J191" s="154"/>
      <c r="K191" s="154"/>
      <c r="L191" s="154"/>
      <c r="M191" s="154"/>
      <c r="N191" s="158" t="e">
        <f>AVERAGE(Calculations!D192:M192)</f>
        <v>#DIV/0!</v>
      </c>
      <c r="O191" s="158" t="e">
        <f>STDEV(Calculations!D192:M192)</f>
        <v>#DIV/0!</v>
      </c>
    </row>
    <row r="192" spans="1:15" ht="12.75">
      <c r="A192" s="152"/>
      <c r="B192" s="39" t="str">
        <f>IF('Gene Table'!D192="","",'Gene Table'!D192)</f>
        <v>RT</v>
      </c>
      <c r="C192" s="153" t="s">
        <v>374</v>
      </c>
      <c r="D192" s="154"/>
      <c r="E192" s="154"/>
      <c r="F192" s="154"/>
      <c r="G192" s="154"/>
      <c r="H192" s="154"/>
      <c r="I192" s="154"/>
      <c r="J192" s="154"/>
      <c r="K192" s="154"/>
      <c r="L192" s="154"/>
      <c r="M192" s="154"/>
      <c r="N192" s="158" t="e">
        <f>AVERAGE(Calculations!D193:M193)</f>
        <v>#DIV/0!</v>
      </c>
      <c r="O192" s="158" t="e">
        <f>STDEV(Calculations!D193:M193)</f>
        <v>#DIV/0!</v>
      </c>
    </row>
    <row r="193" spans="1:15" ht="12.75">
      <c r="A193" s="152"/>
      <c r="B193" s="39" t="str">
        <f>IF('Gene Table'!D193="","",'Gene Table'!D193)</f>
        <v>PCR</v>
      </c>
      <c r="C193" s="153" t="s">
        <v>375</v>
      </c>
      <c r="D193" s="154"/>
      <c r="E193" s="154"/>
      <c r="F193" s="154"/>
      <c r="G193" s="154"/>
      <c r="H193" s="154"/>
      <c r="I193" s="154"/>
      <c r="J193" s="154"/>
      <c r="K193" s="154"/>
      <c r="L193" s="154"/>
      <c r="M193" s="154"/>
      <c r="N193" s="158" t="e">
        <f>AVERAGE(Calculations!D194:M194)</f>
        <v>#DIV/0!</v>
      </c>
      <c r="O193" s="158" t="e">
        <f>STDEV(Calculations!D194:M194)</f>
        <v>#DIV/0!</v>
      </c>
    </row>
    <row r="194" spans="1:15" ht="12.75">
      <c r="A194" s="152"/>
      <c r="B194" s="39" t="str">
        <f>IF('Gene Table'!D194="","",'Gene Table'!D194)</f>
        <v>PCR</v>
      </c>
      <c r="C194" s="153" t="s">
        <v>377</v>
      </c>
      <c r="D194" s="154"/>
      <c r="E194" s="154"/>
      <c r="F194" s="154"/>
      <c r="G194" s="154"/>
      <c r="H194" s="154"/>
      <c r="I194" s="154"/>
      <c r="J194" s="154"/>
      <c r="K194" s="154"/>
      <c r="L194" s="154"/>
      <c r="M194" s="154"/>
      <c r="N194" s="158" t="e">
        <f>AVERAGE(Calculations!D195:M195)</f>
        <v>#DIV/0!</v>
      </c>
      <c r="O194" s="158"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H196" sqref="H196"/>
    </sheetView>
  </sheetViews>
  <sheetFormatPr defaultColWidth="9.00390625" defaultRowHeight="12.75"/>
  <cols>
    <col min="1" max="1" width="7.421875" style="0" customWidth="1"/>
    <col min="2" max="2" width="16.421875" style="0" customWidth="1"/>
    <col min="3" max="3" width="5.140625" style="151"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3" t="s">
        <v>3</v>
      </c>
      <c r="B1" s="74" t="s">
        <v>6</v>
      </c>
      <c r="C1" s="63" t="s">
        <v>631</v>
      </c>
      <c r="D1" s="99" t="str">
        <f>Results!E2</f>
        <v>Control Sample</v>
      </c>
      <c r="E1" s="100"/>
      <c r="F1" s="100"/>
      <c r="G1" s="100"/>
      <c r="H1" s="100"/>
      <c r="I1" s="100"/>
      <c r="J1" s="100"/>
      <c r="K1" s="100"/>
      <c r="L1" s="100"/>
      <c r="M1" s="100"/>
      <c r="N1" s="155"/>
      <c r="O1" s="156"/>
      <c r="Q1" s="62" t="s">
        <v>632</v>
      </c>
      <c r="R1" s="99" t="s">
        <v>633</v>
      </c>
      <c r="S1" s="100"/>
      <c r="T1" s="100"/>
      <c r="U1" s="100"/>
      <c r="V1" s="100"/>
      <c r="W1" s="100"/>
      <c r="X1" s="100"/>
      <c r="Y1" s="100"/>
      <c r="Z1" s="100"/>
      <c r="AA1" s="130"/>
      <c r="AB1" s="62" t="s">
        <v>634</v>
      </c>
      <c r="AC1" s="62" t="s">
        <v>635</v>
      </c>
    </row>
    <row r="2" spans="1:29" ht="12.75">
      <c r="A2" s="63"/>
      <c r="B2" s="76"/>
      <c r="C2" s="63"/>
      <c r="D2" s="35" t="s">
        <v>636</v>
      </c>
      <c r="E2" s="35" t="s">
        <v>637</v>
      </c>
      <c r="F2" s="35" t="s">
        <v>638</v>
      </c>
      <c r="G2" s="35" t="s">
        <v>639</v>
      </c>
      <c r="H2" s="35" t="s">
        <v>640</v>
      </c>
      <c r="I2" s="35" t="s">
        <v>641</v>
      </c>
      <c r="J2" s="35" t="s">
        <v>642</v>
      </c>
      <c r="K2" s="35" t="s">
        <v>643</v>
      </c>
      <c r="L2" s="35" t="s">
        <v>644</v>
      </c>
      <c r="M2" s="35" t="s">
        <v>645</v>
      </c>
      <c r="N2" s="99" t="s">
        <v>634</v>
      </c>
      <c r="O2" s="31" t="s">
        <v>646</v>
      </c>
      <c r="Q2" s="75"/>
      <c r="R2" s="35" t="s">
        <v>636</v>
      </c>
      <c r="S2" s="35" t="s">
        <v>637</v>
      </c>
      <c r="T2" s="35" t="s">
        <v>638</v>
      </c>
      <c r="U2" s="35" t="s">
        <v>639</v>
      </c>
      <c r="V2" s="35" t="s">
        <v>640</v>
      </c>
      <c r="W2" s="35" t="s">
        <v>641</v>
      </c>
      <c r="X2" s="35" t="s">
        <v>642</v>
      </c>
      <c r="Y2" s="35" t="s">
        <v>643</v>
      </c>
      <c r="Z2" s="35" t="s">
        <v>644</v>
      </c>
      <c r="AA2" s="35" t="s">
        <v>645</v>
      </c>
      <c r="AB2" s="75"/>
      <c r="AC2" s="75"/>
    </row>
    <row r="3" spans="1:29" ht="12.75">
      <c r="A3" s="152" t="str">
        <f>'Gene Table'!A3</f>
        <v>Plate 1</v>
      </c>
      <c r="B3" s="39" t="str">
        <f>IF('Gene Table'!D3="","",'Gene Table'!D3)</f>
        <v>NM_004985</v>
      </c>
      <c r="C3" s="153" t="s">
        <v>9</v>
      </c>
      <c r="D3" s="154"/>
      <c r="E3" s="154"/>
      <c r="F3" s="154"/>
      <c r="G3" s="154"/>
      <c r="H3" s="154"/>
      <c r="I3" s="154"/>
      <c r="J3" s="154"/>
      <c r="K3" s="154"/>
      <c r="L3" s="154"/>
      <c r="M3" s="154"/>
      <c r="N3" s="157" t="e">
        <f>AVERAGE(Calculations!P4:Y4)</f>
        <v>#DIV/0!</v>
      </c>
      <c r="O3" s="158" t="e">
        <f>STDEV(Calculations!P4:Y4)</f>
        <v>#DIV/0!</v>
      </c>
      <c r="Q3" s="159" t="s">
        <v>647</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1" t="e">
        <f aca="true" t="shared" si="1" ref="AB3:AB6">AVERAGE(R3:AA3)</f>
        <v>#DIV/0!</v>
      </c>
      <c r="AC3" s="162" t="e">
        <f aca="true" t="shared" si="2" ref="AC3:AC6">STDEV(R3:AA3)</f>
        <v>#DIV/0!</v>
      </c>
    </row>
    <row r="4" spans="1:29" ht="12.75">
      <c r="A4" s="152"/>
      <c r="B4" s="39" t="str">
        <f>IF('Gene Table'!D4="","",'Gene Table'!D4)</f>
        <v>NM_000059</v>
      </c>
      <c r="C4" s="153" t="s">
        <v>13</v>
      </c>
      <c r="D4" s="154"/>
      <c r="E4" s="154"/>
      <c r="F4" s="154"/>
      <c r="G4" s="154"/>
      <c r="H4" s="154"/>
      <c r="I4" s="154"/>
      <c r="J4" s="154"/>
      <c r="K4" s="154"/>
      <c r="L4" s="154"/>
      <c r="M4" s="154"/>
      <c r="N4" s="157" t="e">
        <f>AVERAGE(Calculations!P5:Y5)</f>
        <v>#DIV/0!</v>
      </c>
      <c r="O4" s="158" t="e">
        <f>STDEV(Calculations!P5:Y5)</f>
        <v>#DIV/0!</v>
      </c>
      <c r="Q4" s="159" t="s">
        <v>648</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1" t="e">
        <f t="shared" si="1"/>
        <v>#DIV/0!</v>
      </c>
      <c r="AC4" s="162" t="e">
        <f t="shared" si="2"/>
        <v>#DIV/0!</v>
      </c>
    </row>
    <row r="5" spans="1:29" ht="12.75">
      <c r="A5" s="152"/>
      <c r="B5" s="39" t="str">
        <f>IF('Gene Table'!D5="","",'Gene Table'!D5)</f>
        <v>NM_058195</v>
      </c>
      <c r="C5" s="153" t="s">
        <v>17</v>
      </c>
      <c r="D5" s="154"/>
      <c r="E5" s="154"/>
      <c r="F5" s="154"/>
      <c r="G5" s="154"/>
      <c r="H5" s="154"/>
      <c r="I5" s="154"/>
      <c r="J5" s="154"/>
      <c r="K5" s="154"/>
      <c r="L5" s="154"/>
      <c r="M5" s="154"/>
      <c r="N5" s="157" t="e">
        <f>AVERAGE(Calculations!P6:Y6)</f>
        <v>#DIV/0!</v>
      </c>
      <c r="O5" s="158" t="e">
        <f>STDEV(Calculations!P6:Y6)</f>
        <v>#DIV/0!</v>
      </c>
      <c r="Q5" s="159" t="s">
        <v>649</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1" t="e">
        <f t="shared" si="1"/>
        <v>#DIV/0!</v>
      </c>
      <c r="AC5" s="162" t="e">
        <f t="shared" si="2"/>
        <v>#DIV/0!</v>
      </c>
    </row>
    <row r="6" spans="1:29" ht="12.75">
      <c r="A6" s="152"/>
      <c r="B6" s="39" t="str">
        <f>IF('Gene Table'!D6="","",'Gene Table'!D6)</f>
        <v>NM_000546</v>
      </c>
      <c r="C6" s="153" t="s">
        <v>21</v>
      </c>
      <c r="D6" s="154"/>
      <c r="E6" s="154"/>
      <c r="F6" s="154"/>
      <c r="G6" s="154"/>
      <c r="H6" s="154"/>
      <c r="I6" s="154"/>
      <c r="J6" s="154"/>
      <c r="K6" s="154"/>
      <c r="L6" s="154"/>
      <c r="M6" s="154"/>
      <c r="N6" s="157" t="e">
        <f>AVERAGE(Calculations!P7:Y7)</f>
        <v>#DIV/0!</v>
      </c>
      <c r="O6" s="158" t="e">
        <f>STDEV(Calculations!P7:Y7)</f>
        <v>#DIV/0!</v>
      </c>
      <c r="Q6" s="159" t="s">
        <v>650</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1" t="e">
        <f t="shared" si="1"/>
        <v>#DIV/0!</v>
      </c>
      <c r="AC6" s="162" t="e">
        <f t="shared" si="2"/>
        <v>#DIV/0!</v>
      </c>
    </row>
    <row r="7" spans="1:29" ht="16.5">
      <c r="A7" s="152"/>
      <c r="B7" s="39" t="str">
        <f>IF('Gene Table'!D7="","",'Gene Table'!D7)</f>
        <v>NM_005957</v>
      </c>
      <c r="C7" s="153" t="s">
        <v>25</v>
      </c>
      <c r="D7" s="154"/>
      <c r="E7" s="154"/>
      <c r="F7" s="154"/>
      <c r="G7" s="154"/>
      <c r="H7" s="154"/>
      <c r="I7" s="154"/>
      <c r="J7" s="154"/>
      <c r="K7" s="154"/>
      <c r="L7" s="154"/>
      <c r="M7" s="154"/>
      <c r="N7" s="157" t="e">
        <f>AVERAGE(Calculations!P8:Y8)</f>
        <v>#DIV/0!</v>
      </c>
      <c r="O7" s="158" t="e">
        <f>STDEV(Calculations!P8:Y8)</f>
        <v>#DIV/0!</v>
      </c>
      <c r="Q7" s="99" t="s">
        <v>651</v>
      </c>
      <c r="R7" s="100"/>
      <c r="S7" s="100"/>
      <c r="T7" s="100"/>
      <c r="U7" s="100"/>
      <c r="V7" s="100"/>
      <c r="W7" s="100"/>
      <c r="X7" s="100"/>
      <c r="Y7" s="100"/>
      <c r="Z7" s="100"/>
      <c r="AA7" s="100"/>
      <c r="AB7" s="100"/>
      <c r="AC7" s="130"/>
    </row>
    <row r="8" spans="1:29" ht="12.75">
      <c r="A8" s="152"/>
      <c r="B8" s="39" t="str">
        <f>IF('Gene Table'!D8="","",'Gene Table'!D8)</f>
        <v>NM_006297</v>
      </c>
      <c r="C8" s="153" t="s">
        <v>29</v>
      </c>
      <c r="D8" s="154"/>
      <c r="E8" s="154"/>
      <c r="F8" s="154"/>
      <c r="G8" s="154"/>
      <c r="H8" s="154"/>
      <c r="I8" s="154"/>
      <c r="J8" s="154"/>
      <c r="K8" s="154"/>
      <c r="L8" s="154"/>
      <c r="M8" s="154"/>
      <c r="N8" s="157" t="e">
        <f>AVERAGE(Calculations!P9:Y9)</f>
        <v>#DIV/0!</v>
      </c>
      <c r="O8" s="158" t="e">
        <f>STDEV(Calculations!P9:Y9)</f>
        <v>#DIV/0!</v>
      </c>
      <c r="Q8" s="159" t="s">
        <v>647</v>
      </c>
      <c r="R8" s="160" t="str">
        <f aca="true" t="shared" si="6" ref="R8:AB8">IF(R3="","",R3/SUM(R$3:R$6))</f>
        <v/>
      </c>
      <c r="S8" s="160" t="str">
        <f t="shared" si="6"/>
        <v/>
      </c>
      <c r="T8" s="160" t="str">
        <f t="shared" si="6"/>
        <v/>
      </c>
      <c r="U8" s="160" t="str">
        <f t="shared" si="6"/>
        <v/>
      </c>
      <c r="V8" s="160" t="str">
        <f t="shared" si="6"/>
        <v/>
      </c>
      <c r="W8" s="160" t="str">
        <f t="shared" si="6"/>
        <v/>
      </c>
      <c r="X8" s="160" t="str">
        <f t="shared" si="6"/>
        <v/>
      </c>
      <c r="Y8" s="160" t="str">
        <f t="shared" si="6"/>
        <v/>
      </c>
      <c r="Z8" s="160" t="str">
        <f t="shared" si="6"/>
        <v/>
      </c>
      <c r="AA8" s="163" t="str">
        <f t="shared" si="6"/>
        <v/>
      </c>
      <c r="AB8" s="164" t="e">
        <f t="shared" si="6"/>
        <v>#DIV/0!</v>
      </c>
      <c r="AC8" s="164" t="e">
        <f aca="true" t="shared" si="7" ref="AC8:AC11">STDEV(R8:AA8)</f>
        <v>#DIV/0!</v>
      </c>
    </row>
    <row r="9" spans="1:29" ht="12.75">
      <c r="A9" s="152"/>
      <c r="B9" s="39" t="str">
        <f>IF('Gene Table'!D9="","",'Gene Table'!D9)</f>
        <v>NM_003122</v>
      </c>
      <c r="C9" s="153" t="s">
        <v>33</v>
      </c>
      <c r="D9" s="154"/>
      <c r="E9" s="154"/>
      <c r="F9" s="154"/>
      <c r="G9" s="154"/>
      <c r="H9" s="154"/>
      <c r="I9" s="154"/>
      <c r="J9" s="154"/>
      <c r="K9" s="154"/>
      <c r="L9" s="154"/>
      <c r="M9" s="154"/>
      <c r="N9" s="157" t="e">
        <f>AVERAGE(Calculations!P10:Y10)</f>
        <v>#DIV/0!</v>
      </c>
      <c r="O9" s="158" t="e">
        <f>STDEV(Calculations!P10:Y10)</f>
        <v>#DIV/0!</v>
      </c>
      <c r="Q9" s="159" t="s">
        <v>648</v>
      </c>
      <c r="R9" s="160" t="str">
        <f aca="true" t="shared" si="8" ref="R9:AB9">IF(R4="","",R4/SUM(R$3:R$6))</f>
        <v/>
      </c>
      <c r="S9" s="160" t="str">
        <f t="shared" si="8"/>
        <v/>
      </c>
      <c r="T9" s="160" t="str">
        <f t="shared" si="8"/>
        <v/>
      </c>
      <c r="U9" s="160" t="str">
        <f t="shared" si="8"/>
        <v/>
      </c>
      <c r="V9" s="160" t="str">
        <f t="shared" si="8"/>
        <v/>
      </c>
      <c r="W9" s="160" t="str">
        <f t="shared" si="8"/>
        <v/>
      </c>
      <c r="X9" s="160" t="str">
        <f t="shared" si="8"/>
        <v/>
      </c>
      <c r="Y9" s="160" t="str">
        <f t="shared" si="8"/>
        <v/>
      </c>
      <c r="Z9" s="160" t="str">
        <f t="shared" si="8"/>
        <v/>
      </c>
      <c r="AA9" s="163" t="str">
        <f t="shared" si="8"/>
        <v/>
      </c>
      <c r="AB9" s="164" t="e">
        <f t="shared" si="8"/>
        <v>#DIV/0!</v>
      </c>
      <c r="AC9" s="164" t="e">
        <f t="shared" si="7"/>
        <v>#DIV/0!</v>
      </c>
    </row>
    <row r="10" spans="1:29" ht="12.75">
      <c r="A10" s="152"/>
      <c r="B10" s="39" t="str">
        <f>IF('Gene Table'!D10="","",'Gene Table'!D10)</f>
        <v>NM_005228</v>
      </c>
      <c r="C10" s="153" t="s">
        <v>37</v>
      </c>
      <c r="D10" s="154"/>
      <c r="E10" s="154"/>
      <c r="F10" s="154"/>
      <c r="G10" s="154"/>
      <c r="H10" s="154"/>
      <c r="I10" s="154"/>
      <c r="J10" s="154"/>
      <c r="K10" s="154"/>
      <c r="L10" s="154"/>
      <c r="M10" s="154"/>
      <c r="N10" s="157" t="e">
        <f>AVERAGE(Calculations!P11:Y11)</f>
        <v>#DIV/0!</v>
      </c>
      <c r="O10" s="158" t="e">
        <f>STDEV(Calculations!P11:Y11)</f>
        <v>#DIV/0!</v>
      </c>
      <c r="Q10" s="159" t="s">
        <v>649</v>
      </c>
      <c r="R10" s="160" t="str">
        <f aca="true" t="shared" si="9" ref="R10:AB10">IF(R5="","",R5/SUM(R$3:R$6))</f>
        <v/>
      </c>
      <c r="S10" s="160" t="str">
        <f t="shared" si="9"/>
        <v/>
      </c>
      <c r="T10" s="160" t="str">
        <f t="shared" si="9"/>
        <v/>
      </c>
      <c r="U10" s="160" t="str">
        <f t="shared" si="9"/>
        <v/>
      </c>
      <c r="V10" s="160" t="str">
        <f t="shared" si="9"/>
        <v/>
      </c>
      <c r="W10" s="160" t="str">
        <f t="shared" si="9"/>
        <v/>
      </c>
      <c r="X10" s="160" t="str">
        <f t="shared" si="9"/>
        <v/>
      </c>
      <c r="Y10" s="160" t="str">
        <f t="shared" si="9"/>
        <v/>
      </c>
      <c r="Z10" s="160" t="str">
        <f t="shared" si="9"/>
        <v/>
      </c>
      <c r="AA10" s="163" t="str">
        <f t="shared" si="9"/>
        <v/>
      </c>
      <c r="AB10" s="164" t="e">
        <f t="shared" si="9"/>
        <v>#DIV/0!</v>
      </c>
      <c r="AC10" s="164" t="e">
        <f t="shared" si="7"/>
        <v>#DIV/0!</v>
      </c>
    </row>
    <row r="11" spans="1:29" ht="12.75">
      <c r="A11" s="152"/>
      <c r="B11" s="39" t="str">
        <f>IF('Gene Table'!D11="","",'Gene Table'!D11)</f>
        <v>NM_000662</v>
      </c>
      <c r="C11" s="153" t="s">
        <v>41</v>
      </c>
      <c r="D11" s="154"/>
      <c r="E11" s="154"/>
      <c r="F11" s="154"/>
      <c r="G11" s="154"/>
      <c r="H11" s="154"/>
      <c r="I11" s="154"/>
      <c r="J11" s="154"/>
      <c r="K11" s="154"/>
      <c r="L11" s="154"/>
      <c r="M11" s="154"/>
      <c r="N11" s="157" t="e">
        <f>AVERAGE(Calculations!P12:Y12)</f>
        <v>#DIV/0!</v>
      </c>
      <c r="O11" s="158" t="e">
        <f>STDEV(Calculations!P12:Y12)</f>
        <v>#DIV/0!</v>
      </c>
      <c r="Q11" s="159" t="s">
        <v>650</v>
      </c>
      <c r="R11" s="160" t="str">
        <f aca="true" t="shared" si="10" ref="R11:AB11">IF(R6="","",R6/SUM(R$3:R$6))</f>
        <v/>
      </c>
      <c r="S11" s="160" t="str">
        <f t="shared" si="10"/>
        <v/>
      </c>
      <c r="T11" s="160" t="str">
        <f t="shared" si="10"/>
        <v/>
      </c>
      <c r="U11" s="160" t="str">
        <f t="shared" si="10"/>
        <v/>
      </c>
      <c r="V11" s="160" t="str">
        <f t="shared" si="10"/>
        <v/>
      </c>
      <c r="W11" s="160" t="str">
        <f t="shared" si="10"/>
        <v/>
      </c>
      <c r="X11" s="160" t="str">
        <f t="shared" si="10"/>
        <v/>
      </c>
      <c r="Y11" s="160" t="str">
        <f t="shared" si="10"/>
        <v/>
      </c>
      <c r="Z11" s="160" t="str">
        <f t="shared" si="10"/>
        <v/>
      </c>
      <c r="AA11" s="163" t="str">
        <f t="shared" si="10"/>
        <v/>
      </c>
      <c r="AB11" s="164" t="e">
        <f t="shared" si="10"/>
        <v>#DIV/0!</v>
      </c>
      <c r="AC11" s="164" t="e">
        <f t="shared" si="7"/>
        <v>#DIV/0!</v>
      </c>
    </row>
    <row r="12" spans="1:15" ht="12.75">
      <c r="A12" s="152"/>
      <c r="B12" s="39" t="str">
        <f>IF('Gene Table'!D12="","",'Gene Table'!D12)</f>
        <v>NM_002769</v>
      </c>
      <c r="C12" s="153" t="s">
        <v>45</v>
      </c>
      <c r="D12" s="154"/>
      <c r="E12" s="154"/>
      <c r="F12" s="154"/>
      <c r="G12" s="154"/>
      <c r="H12" s="154"/>
      <c r="I12" s="154"/>
      <c r="J12" s="154"/>
      <c r="K12" s="154"/>
      <c r="L12" s="154"/>
      <c r="M12" s="154"/>
      <c r="N12" s="157" t="e">
        <f>AVERAGE(Calculations!P13:Y13)</f>
        <v>#DIV/0!</v>
      </c>
      <c r="O12" s="158" t="e">
        <f>STDEV(Calculations!P13:Y13)</f>
        <v>#DIV/0!</v>
      </c>
    </row>
    <row r="13" spans="1:15" ht="12.75">
      <c r="A13" s="152"/>
      <c r="B13" s="39" t="str">
        <f>IF('Gene Table'!D13="","",'Gene Table'!D13)</f>
        <v>NM_000015</v>
      </c>
      <c r="C13" s="153" t="s">
        <v>49</v>
      </c>
      <c r="D13" s="154"/>
      <c r="E13" s="154"/>
      <c r="F13" s="154"/>
      <c r="G13" s="154"/>
      <c r="H13" s="154"/>
      <c r="I13" s="154"/>
      <c r="J13" s="154"/>
      <c r="K13" s="154"/>
      <c r="L13" s="154"/>
      <c r="M13" s="154"/>
      <c r="N13" s="157" t="e">
        <f>AVERAGE(Calculations!P14:Y14)</f>
        <v>#DIV/0!</v>
      </c>
      <c r="O13" s="158" t="e">
        <f>STDEV(Calculations!P14:Y14)</f>
        <v>#DIV/0!</v>
      </c>
    </row>
    <row r="14" spans="1:15" ht="12.75">
      <c r="A14" s="152"/>
      <c r="B14" s="39" t="str">
        <f>IF('Gene Table'!D14="","",'Gene Table'!D14)</f>
        <v>NM_002542</v>
      </c>
      <c r="C14" s="153" t="s">
        <v>53</v>
      </c>
      <c r="D14" s="154"/>
      <c r="E14" s="154"/>
      <c r="F14" s="154"/>
      <c r="G14" s="154"/>
      <c r="H14" s="154"/>
      <c r="I14" s="154"/>
      <c r="J14" s="154"/>
      <c r="K14" s="154"/>
      <c r="L14" s="154"/>
      <c r="M14" s="154"/>
      <c r="N14" s="157" t="e">
        <f>AVERAGE(Calculations!P15:Y15)</f>
        <v>#DIV/0!</v>
      </c>
      <c r="O14" s="158" t="e">
        <f>STDEV(Calculations!P15:Y15)</f>
        <v>#DIV/0!</v>
      </c>
    </row>
    <row r="15" spans="1:15" ht="12.75">
      <c r="A15" s="152"/>
      <c r="B15" s="39" t="str">
        <f>IF('Gene Table'!D15="","",'Gene Table'!D15)</f>
        <v>NM_000594</v>
      </c>
      <c r="C15" s="153" t="s">
        <v>57</v>
      </c>
      <c r="D15" s="154"/>
      <c r="E15" s="154"/>
      <c r="F15" s="154"/>
      <c r="G15" s="154"/>
      <c r="H15" s="154"/>
      <c r="I15" s="154"/>
      <c r="J15" s="154"/>
      <c r="K15" s="154"/>
      <c r="L15" s="154"/>
      <c r="M15" s="154"/>
      <c r="N15" s="157" t="e">
        <f>AVERAGE(Calculations!P16:Y16)</f>
        <v>#DIV/0!</v>
      </c>
      <c r="O15" s="158" t="e">
        <f>STDEV(Calculations!P16:Y16)</f>
        <v>#DIV/0!</v>
      </c>
    </row>
    <row r="16" spans="1:15" ht="12.75">
      <c r="A16" s="152"/>
      <c r="B16" s="39" t="str">
        <f>IF('Gene Table'!D16="","",'Gene Table'!D16)</f>
        <v>NM_000244</v>
      </c>
      <c r="C16" s="153" t="s">
        <v>61</v>
      </c>
      <c r="D16" s="154"/>
      <c r="E16" s="154"/>
      <c r="F16" s="154"/>
      <c r="G16" s="154"/>
      <c r="H16" s="154"/>
      <c r="I16" s="154"/>
      <c r="J16" s="154"/>
      <c r="K16" s="154"/>
      <c r="L16" s="154"/>
      <c r="M16" s="154"/>
      <c r="N16" s="157" t="e">
        <f>AVERAGE(Calculations!P17:Y17)</f>
        <v>#DIV/0!</v>
      </c>
      <c r="O16" s="158" t="e">
        <f>STDEV(Calculations!P17:Y17)</f>
        <v>#DIV/0!</v>
      </c>
    </row>
    <row r="17" spans="1:15" ht="12.75">
      <c r="A17" s="152"/>
      <c r="B17" s="39" t="str">
        <f>IF('Gene Table'!D17="","",'Gene Table'!D17)</f>
        <v>NM_000499</v>
      </c>
      <c r="C17" s="153" t="s">
        <v>65</v>
      </c>
      <c r="D17" s="154"/>
      <c r="E17" s="154"/>
      <c r="F17" s="154"/>
      <c r="G17" s="154"/>
      <c r="H17" s="154"/>
      <c r="I17" s="154"/>
      <c r="J17" s="154"/>
      <c r="K17" s="154"/>
      <c r="L17" s="154"/>
      <c r="M17" s="154"/>
      <c r="N17" s="157" t="e">
        <f>AVERAGE(Calculations!P18:Y18)</f>
        <v>#DIV/0!</v>
      </c>
      <c r="O17" s="158" t="e">
        <f>STDEV(Calculations!P18:Y18)</f>
        <v>#DIV/0!</v>
      </c>
    </row>
    <row r="18" spans="1:15" ht="12.75">
      <c r="A18" s="152"/>
      <c r="B18" s="39" t="str">
        <f>IF('Gene Table'!D18="","",'Gene Table'!D18)</f>
        <v>NM_003579</v>
      </c>
      <c r="C18" s="153" t="s">
        <v>69</v>
      </c>
      <c r="D18" s="154"/>
      <c r="E18" s="154"/>
      <c r="F18" s="154"/>
      <c r="G18" s="154"/>
      <c r="H18" s="154"/>
      <c r="I18" s="154"/>
      <c r="J18" s="154"/>
      <c r="K18" s="154"/>
      <c r="L18" s="154"/>
      <c r="M18" s="154"/>
      <c r="N18" s="157" t="e">
        <f>AVERAGE(Calculations!P19:Y19)</f>
        <v>#DIV/0!</v>
      </c>
      <c r="O18" s="158" t="e">
        <f>STDEV(Calculations!P19:Y19)</f>
        <v>#DIV/0!</v>
      </c>
    </row>
    <row r="19" spans="1:15" ht="12.75">
      <c r="A19" s="152"/>
      <c r="B19" s="39" t="str">
        <f>IF('Gene Table'!D19="","",'Gene Table'!D19)</f>
        <v>NM_005432</v>
      </c>
      <c r="C19" s="153" t="s">
        <v>73</v>
      </c>
      <c r="D19" s="154"/>
      <c r="E19" s="154"/>
      <c r="F19" s="154"/>
      <c r="G19" s="154"/>
      <c r="H19" s="154"/>
      <c r="I19" s="154"/>
      <c r="J19" s="154"/>
      <c r="K19" s="154"/>
      <c r="L19" s="154"/>
      <c r="M19" s="154"/>
      <c r="N19" s="157" t="e">
        <f>AVERAGE(Calculations!P20:Y20)</f>
        <v>#DIV/0!</v>
      </c>
      <c r="O19" s="158" t="e">
        <f>STDEV(Calculations!P20:Y20)</f>
        <v>#DIV/0!</v>
      </c>
    </row>
    <row r="20" spans="1:15" ht="12.75">
      <c r="A20" s="152"/>
      <c r="B20" s="39" t="str">
        <f>IF('Gene Table'!D20="","",'Gene Table'!D20)</f>
        <v>NM_004628</v>
      </c>
      <c r="C20" s="153" t="s">
        <v>77</v>
      </c>
      <c r="D20" s="154"/>
      <c r="E20" s="154"/>
      <c r="F20" s="154"/>
      <c r="G20" s="154"/>
      <c r="H20" s="154"/>
      <c r="I20" s="154"/>
      <c r="J20" s="154"/>
      <c r="K20" s="154"/>
      <c r="L20" s="154"/>
      <c r="M20" s="154"/>
      <c r="N20" s="157" t="e">
        <f>AVERAGE(Calculations!P21:Y21)</f>
        <v>#DIV/0!</v>
      </c>
      <c r="O20" s="158" t="e">
        <f>STDEV(Calculations!P21:Y21)</f>
        <v>#DIV/0!</v>
      </c>
    </row>
    <row r="21" spans="1:15" ht="12.75">
      <c r="A21" s="152"/>
      <c r="B21" s="39" t="str">
        <f>IF('Gene Table'!D21="","",'Gene Table'!D21)</f>
        <v>NM_000636</v>
      </c>
      <c r="C21" s="153" t="s">
        <v>81</v>
      </c>
      <c r="D21" s="154"/>
      <c r="E21" s="154"/>
      <c r="F21" s="154"/>
      <c r="G21" s="154"/>
      <c r="H21" s="154"/>
      <c r="I21" s="154"/>
      <c r="J21" s="154"/>
      <c r="K21" s="154"/>
      <c r="L21" s="154"/>
      <c r="M21" s="154"/>
      <c r="N21" s="157" t="e">
        <f>AVERAGE(Calculations!P22:Y22)</f>
        <v>#DIV/0!</v>
      </c>
      <c r="O21" s="158" t="e">
        <f>STDEV(Calculations!P22:Y22)</f>
        <v>#DIV/0!</v>
      </c>
    </row>
    <row r="22" spans="1:15" ht="12.75">
      <c r="A22" s="152"/>
      <c r="B22" s="39" t="str">
        <f>IF('Gene Table'!D22="","",'Gene Table'!D22)</f>
        <v>NM_001184</v>
      </c>
      <c r="C22" s="153" t="s">
        <v>85</v>
      </c>
      <c r="D22" s="154"/>
      <c r="E22" s="154"/>
      <c r="F22" s="154"/>
      <c r="G22" s="154"/>
      <c r="H22" s="154"/>
      <c r="I22" s="154"/>
      <c r="J22" s="154"/>
      <c r="K22" s="154"/>
      <c r="L22" s="154"/>
      <c r="M22" s="154"/>
      <c r="N22" s="157" t="e">
        <f>AVERAGE(Calculations!P23:Y23)</f>
        <v>#DIV/0!</v>
      </c>
      <c r="O22" s="158" t="e">
        <f>STDEV(Calculations!P23:Y23)</f>
        <v>#DIV/0!</v>
      </c>
    </row>
    <row r="23" spans="1:15" ht="12.75">
      <c r="A23" s="152"/>
      <c r="B23" s="39" t="str">
        <f>IF('Gene Table'!D23="","",'Gene Table'!D23)</f>
        <v>NM_000251</v>
      </c>
      <c r="C23" s="153" t="s">
        <v>89</v>
      </c>
      <c r="D23" s="154"/>
      <c r="E23" s="154"/>
      <c r="F23" s="154"/>
      <c r="G23" s="154"/>
      <c r="H23" s="154"/>
      <c r="I23" s="154"/>
      <c r="J23" s="154"/>
      <c r="K23" s="154"/>
      <c r="L23" s="154"/>
      <c r="M23" s="154"/>
      <c r="N23" s="157" t="e">
        <f>AVERAGE(Calculations!P24:Y24)</f>
        <v>#DIV/0!</v>
      </c>
      <c r="O23" s="158" t="e">
        <f>STDEV(Calculations!P24:Y24)</f>
        <v>#DIV/0!</v>
      </c>
    </row>
    <row r="24" spans="1:15" ht="12.75">
      <c r="A24" s="152"/>
      <c r="B24" s="39" t="str">
        <f>IF('Gene Table'!D24="","",'Gene Table'!D24)</f>
        <v>NM_000249</v>
      </c>
      <c r="C24" s="153" t="s">
        <v>93</v>
      </c>
      <c r="D24" s="154"/>
      <c r="E24" s="154"/>
      <c r="F24" s="154"/>
      <c r="G24" s="154"/>
      <c r="H24" s="154"/>
      <c r="I24" s="154"/>
      <c r="J24" s="154"/>
      <c r="K24" s="154"/>
      <c r="L24" s="154"/>
      <c r="M24" s="154"/>
      <c r="N24" s="157" t="e">
        <f>AVERAGE(Calculations!P25:Y25)</f>
        <v>#DIV/0!</v>
      </c>
      <c r="O24" s="158" t="e">
        <f>STDEV(Calculations!P25:Y25)</f>
        <v>#DIV/0!</v>
      </c>
    </row>
    <row r="25" spans="1:15" ht="12.75">
      <c r="A25" s="152"/>
      <c r="B25" s="39" t="str">
        <f>IF('Gene Table'!D25="","",'Gene Table'!D25)</f>
        <v>NM_005359</v>
      </c>
      <c r="C25" s="153" t="s">
        <v>97</v>
      </c>
      <c r="D25" s="154"/>
      <c r="E25" s="154"/>
      <c r="F25" s="154"/>
      <c r="G25" s="154"/>
      <c r="H25" s="154"/>
      <c r="I25" s="154"/>
      <c r="J25" s="154"/>
      <c r="K25" s="154"/>
      <c r="L25" s="154"/>
      <c r="M25" s="154"/>
      <c r="N25" s="157" t="e">
        <f>AVERAGE(Calculations!P26:Y26)</f>
        <v>#DIV/0!</v>
      </c>
      <c r="O25" s="158" t="e">
        <f>STDEV(Calculations!P26:Y26)</f>
        <v>#DIV/0!</v>
      </c>
    </row>
    <row r="26" spans="1:15" ht="12.75">
      <c r="A26" s="152"/>
      <c r="B26" s="39" t="str">
        <f>IF('Gene Table'!D26="","",'Gene Table'!D26)</f>
        <v>NM_000600</v>
      </c>
      <c r="C26" s="153" t="s">
        <v>101</v>
      </c>
      <c r="D26" s="154"/>
      <c r="E26" s="154"/>
      <c r="F26" s="154"/>
      <c r="G26" s="154"/>
      <c r="H26" s="154"/>
      <c r="I26" s="154"/>
      <c r="J26" s="154"/>
      <c r="K26" s="154"/>
      <c r="L26" s="154"/>
      <c r="M26" s="154"/>
      <c r="N26" s="157" t="e">
        <f>AVERAGE(Calculations!P27:Y27)</f>
        <v>#DIV/0!</v>
      </c>
      <c r="O26" s="158" t="e">
        <f>STDEV(Calculations!P27:Y27)</f>
        <v>#DIV/0!</v>
      </c>
    </row>
    <row r="27" spans="1:15" ht="12.75">
      <c r="A27" s="152"/>
      <c r="B27" s="39" t="str">
        <f>IF('Gene Table'!D27="","",'Gene Table'!D27)</f>
        <v>NM_000038</v>
      </c>
      <c r="C27" s="153" t="s">
        <v>105</v>
      </c>
      <c r="D27" s="154"/>
      <c r="E27" s="154"/>
      <c r="F27" s="154"/>
      <c r="G27" s="154"/>
      <c r="H27" s="154"/>
      <c r="I27" s="154"/>
      <c r="J27" s="154"/>
      <c r="K27" s="154"/>
      <c r="L27" s="154"/>
      <c r="M27" s="154"/>
      <c r="N27" s="157" t="e">
        <f>AVERAGE(Calculations!P28:Y28)</f>
        <v>#DIV/0!</v>
      </c>
      <c r="O27" s="158" t="e">
        <f>STDEV(Calculations!P28:Y28)</f>
        <v>#DIV/0!</v>
      </c>
    </row>
    <row r="28" spans="1:15" ht="12.75">
      <c r="A28" s="152"/>
      <c r="B28" s="39" t="str">
        <f>IF('Gene Table'!D28="","",'Gene Table'!D28)</f>
        <v>NM_000179</v>
      </c>
      <c r="C28" s="153" t="s">
        <v>109</v>
      </c>
      <c r="D28" s="154"/>
      <c r="E28" s="154"/>
      <c r="F28" s="154"/>
      <c r="G28" s="154"/>
      <c r="H28" s="154"/>
      <c r="I28" s="154"/>
      <c r="J28" s="154"/>
      <c r="K28" s="154"/>
      <c r="L28" s="154"/>
      <c r="M28" s="154"/>
      <c r="N28" s="157" t="e">
        <f>AVERAGE(Calculations!P29:Y29)</f>
        <v>#DIV/0!</v>
      </c>
      <c r="O28" s="158" t="e">
        <f>STDEV(Calculations!P29:Y29)</f>
        <v>#DIV/0!</v>
      </c>
    </row>
    <row r="29" spans="1:15" ht="12.75">
      <c r="A29" s="152"/>
      <c r="B29" s="39" t="str">
        <f>IF('Gene Table'!D29="","",'Gene Table'!D29)</f>
        <v>NM_020469</v>
      </c>
      <c r="C29" s="153" t="s">
        <v>113</v>
      </c>
      <c r="D29" s="154"/>
      <c r="E29" s="154"/>
      <c r="F29" s="154"/>
      <c r="G29" s="154"/>
      <c r="H29" s="154"/>
      <c r="I29" s="154"/>
      <c r="J29" s="154"/>
      <c r="K29" s="154"/>
      <c r="L29" s="154"/>
      <c r="M29" s="154"/>
      <c r="N29" s="157" t="e">
        <f>AVERAGE(Calculations!P30:Y30)</f>
        <v>#DIV/0!</v>
      </c>
      <c r="O29" s="158" t="e">
        <f>STDEV(Calculations!P30:Y30)</f>
        <v>#DIV/0!</v>
      </c>
    </row>
    <row r="30" spans="1:15" ht="12.75">
      <c r="A30" s="152"/>
      <c r="B30" s="39" t="str">
        <f>IF('Gene Table'!D30="","",'Gene Table'!D30)</f>
        <v>NM_000400</v>
      </c>
      <c r="C30" s="153" t="s">
        <v>117</v>
      </c>
      <c r="D30" s="154"/>
      <c r="E30" s="154"/>
      <c r="F30" s="154"/>
      <c r="G30" s="154"/>
      <c r="H30" s="154"/>
      <c r="I30" s="154"/>
      <c r="J30" s="154"/>
      <c r="K30" s="154"/>
      <c r="L30" s="154"/>
      <c r="M30" s="154"/>
      <c r="N30" s="157" t="e">
        <f>AVERAGE(Calculations!P31:Y31)</f>
        <v>#DIV/0!</v>
      </c>
      <c r="O30" s="158" t="e">
        <f>STDEV(Calculations!P31:Y31)</f>
        <v>#DIV/0!</v>
      </c>
    </row>
    <row r="31" spans="1:15" ht="12.75">
      <c r="A31" s="152"/>
      <c r="B31" s="39" t="str">
        <f>IF('Gene Table'!D31="","",'Gene Table'!D31)</f>
        <v>NM_001005735</v>
      </c>
      <c r="C31" s="153" t="s">
        <v>121</v>
      </c>
      <c r="D31" s="154"/>
      <c r="E31" s="154"/>
      <c r="F31" s="154"/>
      <c r="G31" s="154"/>
      <c r="H31" s="154"/>
      <c r="I31" s="154"/>
      <c r="J31" s="154"/>
      <c r="K31" s="154"/>
      <c r="L31" s="154"/>
      <c r="M31" s="154"/>
      <c r="N31" s="157" t="e">
        <f>AVERAGE(Calculations!P32:Y32)</f>
        <v>#DIV/0!</v>
      </c>
      <c r="O31" s="158" t="e">
        <f>STDEV(Calculations!P32:Y32)</f>
        <v>#DIV/0!</v>
      </c>
    </row>
    <row r="32" spans="1:15" ht="12.75">
      <c r="A32" s="152"/>
      <c r="B32" s="39" t="str">
        <f>IF('Gene Table'!D32="","",'Gene Table'!D32)</f>
        <v>NM_001033</v>
      </c>
      <c r="C32" s="153" t="s">
        <v>125</v>
      </c>
      <c r="D32" s="154"/>
      <c r="E32" s="154"/>
      <c r="F32" s="154"/>
      <c r="G32" s="154"/>
      <c r="H32" s="154"/>
      <c r="I32" s="154"/>
      <c r="J32" s="154"/>
      <c r="K32" s="154"/>
      <c r="L32" s="154"/>
      <c r="M32" s="154"/>
      <c r="N32" s="157" t="e">
        <f>AVERAGE(Calculations!P33:Y33)</f>
        <v>#DIV/0!</v>
      </c>
      <c r="O32" s="158" t="e">
        <f>STDEV(Calculations!P33:Y33)</f>
        <v>#DIV/0!</v>
      </c>
    </row>
    <row r="33" spans="1:15" ht="12.75">
      <c r="A33" s="152"/>
      <c r="B33" s="39" t="str">
        <f>IF('Gene Table'!D33="","",'Gene Table'!D33)</f>
        <v>NM_004955</v>
      </c>
      <c r="C33" s="153" t="s">
        <v>129</v>
      </c>
      <c r="D33" s="154"/>
      <c r="E33" s="154"/>
      <c r="F33" s="154"/>
      <c r="G33" s="154"/>
      <c r="H33" s="154"/>
      <c r="I33" s="154"/>
      <c r="J33" s="154"/>
      <c r="K33" s="154"/>
      <c r="L33" s="154"/>
      <c r="M33" s="154"/>
      <c r="N33" s="157" t="e">
        <f>AVERAGE(Calculations!P34:Y34)</f>
        <v>#DIV/0!</v>
      </c>
      <c r="O33" s="158" t="e">
        <f>STDEV(Calculations!P34:Y34)</f>
        <v>#DIV/0!</v>
      </c>
    </row>
    <row r="34" spans="1:15" ht="12.75">
      <c r="A34" s="152"/>
      <c r="B34" s="39" t="str">
        <f>IF('Gene Table'!D34="","",'Gene Table'!D34)</f>
        <v>NM_004360</v>
      </c>
      <c r="C34" s="153" t="s">
        <v>133</v>
      </c>
      <c r="D34" s="154"/>
      <c r="E34" s="154"/>
      <c r="F34" s="154"/>
      <c r="G34" s="154"/>
      <c r="H34" s="154"/>
      <c r="I34" s="154"/>
      <c r="J34" s="154"/>
      <c r="K34" s="154"/>
      <c r="L34" s="154"/>
      <c r="M34" s="154"/>
      <c r="N34" s="157" t="e">
        <f>AVERAGE(Calculations!P35:Y35)</f>
        <v>#DIV/0!</v>
      </c>
      <c r="O34" s="158" t="e">
        <f>STDEV(Calculations!P35:Y35)</f>
        <v>#DIV/0!</v>
      </c>
    </row>
    <row r="35" spans="1:15" ht="12.75">
      <c r="A35" s="152"/>
      <c r="B35" s="39" t="str">
        <f>IF('Gene Table'!D35="","",'Gene Table'!D35)</f>
        <v>NM_001785</v>
      </c>
      <c r="C35" s="153" t="s">
        <v>137</v>
      </c>
      <c r="D35" s="154"/>
      <c r="E35" s="154"/>
      <c r="F35" s="154"/>
      <c r="G35" s="154"/>
      <c r="H35" s="154"/>
      <c r="I35" s="154"/>
      <c r="J35" s="154"/>
      <c r="K35" s="154"/>
      <c r="L35" s="154"/>
      <c r="M35" s="154"/>
      <c r="N35" s="157" t="e">
        <f>AVERAGE(Calculations!P36:Y36)</f>
        <v>#DIV/0!</v>
      </c>
      <c r="O35" s="158" t="e">
        <f>STDEV(Calculations!P36:Y36)</f>
        <v>#DIV/0!</v>
      </c>
    </row>
    <row r="36" spans="1:15" ht="12.75">
      <c r="A36" s="152"/>
      <c r="B36" s="39" t="str">
        <f>IF('Gene Table'!D36="","",'Gene Table'!D36)</f>
        <v>NM_004213</v>
      </c>
      <c r="C36" s="153" t="s">
        <v>141</v>
      </c>
      <c r="D36" s="154"/>
      <c r="E36" s="154"/>
      <c r="F36" s="154"/>
      <c r="G36" s="154"/>
      <c r="H36" s="154"/>
      <c r="I36" s="154"/>
      <c r="J36" s="154"/>
      <c r="K36" s="154"/>
      <c r="L36" s="154"/>
      <c r="M36" s="154"/>
      <c r="N36" s="157" t="e">
        <f>AVERAGE(Calculations!P37:Y37)</f>
        <v>#DIV/0!</v>
      </c>
      <c r="O36" s="158" t="e">
        <f>STDEV(Calculations!P37:Y37)</f>
        <v>#DIV/0!</v>
      </c>
    </row>
    <row r="37" spans="1:15" ht="12.75">
      <c r="A37" s="152"/>
      <c r="B37" s="39" t="str">
        <f>IF('Gene Table'!D37="","",'Gene Table'!D37)</f>
        <v>NM_005431</v>
      </c>
      <c r="C37" s="153" t="s">
        <v>145</v>
      </c>
      <c r="D37" s="154"/>
      <c r="E37" s="154"/>
      <c r="F37" s="154"/>
      <c r="G37" s="154"/>
      <c r="H37" s="154"/>
      <c r="I37" s="154"/>
      <c r="J37" s="154"/>
      <c r="K37" s="154"/>
      <c r="L37" s="154"/>
      <c r="M37" s="154"/>
      <c r="N37" s="157" t="e">
        <f>AVERAGE(Calculations!P38:Y38)</f>
        <v>#DIV/0!</v>
      </c>
      <c r="O37" s="158" t="e">
        <f>STDEV(Calculations!P38:Y38)</f>
        <v>#DIV/0!</v>
      </c>
    </row>
    <row r="38" spans="1:15" ht="12.75">
      <c r="A38" s="152"/>
      <c r="B38" s="39" t="str">
        <f>IF('Gene Table'!D38="","",'Gene Table'!D38)</f>
        <v>NM_001071</v>
      </c>
      <c r="C38" s="153" t="s">
        <v>149</v>
      </c>
      <c r="D38" s="154"/>
      <c r="E38" s="154"/>
      <c r="F38" s="154"/>
      <c r="G38" s="154"/>
      <c r="H38" s="154"/>
      <c r="I38" s="154"/>
      <c r="J38" s="154"/>
      <c r="K38" s="154"/>
      <c r="L38" s="154"/>
      <c r="M38" s="154"/>
      <c r="N38" s="157" t="e">
        <f>AVERAGE(Calculations!P39:Y39)</f>
        <v>#DIV/0!</v>
      </c>
      <c r="O38" s="158" t="e">
        <f>STDEV(Calculations!P39:Y39)</f>
        <v>#DIV/0!</v>
      </c>
    </row>
    <row r="39" spans="1:15" ht="12.75">
      <c r="A39" s="152"/>
      <c r="B39" s="39" t="str">
        <f>IF('Gene Table'!D39="","",'Gene Table'!D39)</f>
        <v>NM_000455</v>
      </c>
      <c r="C39" s="153" t="s">
        <v>153</v>
      </c>
      <c r="D39" s="154"/>
      <c r="E39" s="154"/>
      <c r="F39" s="154"/>
      <c r="G39" s="154"/>
      <c r="H39" s="154"/>
      <c r="I39" s="154"/>
      <c r="J39" s="154"/>
      <c r="K39" s="154"/>
      <c r="L39" s="154"/>
      <c r="M39" s="154"/>
      <c r="N39" s="157" t="e">
        <f>AVERAGE(Calculations!P40:Y40)</f>
        <v>#DIV/0!</v>
      </c>
      <c r="O39" s="158" t="e">
        <f>STDEV(Calculations!P40:Y40)</f>
        <v>#DIV/0!</v>
      </c>
    </row>
    <row r="40" spans="1:15" ht="12.75">
      <c r="A40" s="152"/>
      <c r="B40" s="39" t="str">
        <f>IF('Gene Table'!D40="","",'Gene Table'!D40)</f>
        <v>NM_004333</v>
      </c>
      <c r="C40" s="153" t="s">
        <v>157</v>
      </c>
      <c r="D40" s="154"/>
      <c r="E40" s="154"/>
      <c r="F40" s="154"/>
      <c r="G40" s="154"/>
      <c r="H40" s="154"/>
      <c r="I40" s="154"/>
      <c r="J40" s="154"/>
      <c r="K40" s="154"/>
      <c r="L40" s="154"/>
      <c r="M40" s="154"/>
      <c r="N40" s="157" t="e">
        <f>AVERAGE(Calculations!P41:Y41)</f>
        <v>#DIV/0!</v>
      </c>
      <c r="O40" s="158" t="e">
        <f>STDEV(Calculations!P41:Y41)</f>
        <v>#DIV/0!</v>
      </c>
    </row>
    <row r="41" spans="1:15" ht="12.75">
      <c r="A41" s="152"/>
      <c r="B41" s="39" t="str">
        <f>IF('Gene Table'!D41="","",'Gene Table'!D41)</f>
        <v>NM_000963</v>
      </c>
      <c r="C41" s="153" t="s">
        <v>161</v>
      </c>
      <c r="D41" s="154"/>
      <c r="E41" s="154"/>
      <c r="F41" s="154"/>
      <c r="G41" s="154"/>
      <c r="H41" s="154"/>
      <c r="I41" s="154"/>
      <c r="J41" s="154"/>
      <c r="K41" s="154"/>
      <c r="L41" s="154"/>
      <c r="M41" s="154"/>
      <c r="N41" s="157" t="e">
        <f>AVERAGE(Calculations!P42:Y42)</f>
        <v>#DIV/0!</v>
      </c>
      <c r="O41" s="158" t="e">
        <f>STDEV(Calculations!P42:Y42)</f>
        <v>#DIV/0!</v>
      </c>
    </row>
    <row r="42" spans="1:15" ht="12.75">
      <c r="A42" s="152"/>
      <c r="B42" s="39" t="str">
        <f>IF('Gene Table'!D42="","",'Gene Table'!D42)</f>
        <v>NM_002770</v>
      </c>
      <c r="C42" s="153" t="s">
        <v>165</v>
      </c>
      <c r="D42" s="154"/>
      <c r="E42" s="154"/>
      <c r="F42" s="154"/>
      <c r="G42" s="154"/>
      <c r="H42" s="154"/>
      <c r="I42" s="154"/>
      <c r="J42" s="154"/>
      <c r="K42" s="154"/>
      <c r="L42" s="154"/>
      <c r="M42" s="154"/>
      <c r="N42" s="157" t="e">
        <f>AVERAGE(Calculations!P43:Y43)</f>
        <v>#DIV/0!</v>
      </c>
      <c r="O42" s="158" t="e">
        <f>STDEV(Calculations!P43:Y43)</f>
        <v>#DIV/0!</v>
      </c>
    </row>
    <row r="43" spans="1:15" ht="12.75">
      <c r="A43" s="152"/>
      <c r="B43" s="39" t="str">
        <f>IF('Gene Table'!D43="","",'Gene Table'!D43)</f>
        <v>NM_002690</v>
      </c>
      <c r="C43" s="153" t="s">
        <v>169</v>
      </c>
      <c r="D43" s="154"/>
      <c r="E43" s="154"/>
      <c r="F43" s="154"/>
      <c r="G43" s="154"/>
      <c r="H43" s="154"/>
      <c r="I43" s="154"/>
      <c r="J43" s="154"/>
      <c r="K43" s="154"/>
      <c r="L43" s="154"/>
      <c r="M43" s="154"/>
      <c r="N43" s="157" t="e">
        <f>AVERAGE(Calculations!P44:Y44)</f>
        <v>#DIV/0!</v>
      </c>
      <c r="O43" s="158" t="e">
        <f>STDEV(Calculations!P44:Y44)</f>
        <v>#DIV/0!</v>
      </c>
    </row>
    <row r="44" spans="1:15" ht="12.75">
      <c r="A44" s="152"/>
      <c r="B44" s="39" t="str">
        <f>IF('Gene Table'!D44="","",'Gene Table'!D44)</f>
        <v>NM_006218</v>
      </c>
      <c r="C44" s="153" t="s">
        <v>173</v>
      </c>
      <c r="D44" s="154"/>
      <c r="E44" s="154"/>
      <c r="F44" s="154"/>
      <c r="G44" s="154"/>
      <c r="H44" s="154"/>
      <c r="I44" s="154"/>
      <c r="J44" s="154"/>
      <c r="K44" s="154"/>
      <c r="L44" s="154"/>
      <c r="M44" s="154"/>
      <c r="N44" s="157" t="e">
        <f>AVERAGE(Calculations!P45:Y45)</f>
        <v>#DIV/0!</v>
      </c>
      <c r="O44" s="158" t="e">
        <f>STDEV(Calculations!P45:Y45)</f>
        <v>#DIV/0!</v>
      </c>
    </row>
    <row r="45" spans="1:15" ht="12.75">
      <c r="A45" s="152"/>
      <c r="B45" s="39" t="str">
        <f>IF('Gene Table'!D45="","",'Gene Table'!D45)</f>
        <v>NM_002454</v>
      </c>
      <c r="C45" s="153" t="s">
        <v>177</v>
      </c>
      <c r="D45" s="154"/>
      <c r="E45" s="154"/>
      <c r="F45" s="154"/>
      <c r="G45" s="154"/>
      <c r="H45" s="154"/>
      <c r="I45" s="154"/>
      <c r="J45" s="154"/>
      <c r="K45" s="154"/>
      <c r="L45" s="154"/>
      <c r="M45" s="154"/>
      <c r="N45" s="157" t="e">
        <f>AVERAGE(Calculations!P46:Y46)</f>
        <v>#DIV/0!</v>
      </c>
      <c r="O45" s="158" t="e">
        <f>STDEV(Calculations!P46:Y46)</f>
        <v>#DIV/0!</v>
      </c>
    </row>
    <row r="46" spans="1:15" ht="12.75">
      <c r="A46" s="152"/>
      <c r="B46" s="39" t="str">
        <f>IF('Gene Table'!D46="","",'Gene Table'!D46)</f>
        <v>NM_005590</v>
      </c>
      <c r="C46" s="153" t="s">
        <v>181</v>
      </c>
      <c r="D46" s="154"/>
      <c r="E46" s="154"/>
      <c r="F46" s="154"/>
      <c r="G46" s="154"/>
      <c r="H46" s="154"/>
      <c r="I46" s="154"/>
      <c r="J46" s="154"/>
      <c r="K46" s="154"/>
      <c r="L46" s="154"/>
      <c r="M46" s="154"/>
      <c r="N46" s="157" t="e">
        <f>AVERAGE(Calculations!P47:Y47)</f>
        <v>#DIV/0!</v>
      </c>
      <c r="O46" s="158" t="e">
        <f>STDEV(Calculations!P47:Y47)</f>
        <v>#DIV/0!</v>
      </c>
    </row>
    <row r="47" spans="1:15" ht="12.75">
      <c r="A47" s="152"/>
      <c r="B47" s="39" t="str">
        <f>IF('Gene Table'!D47="","",'Gene Table'!D47)</f>
        <v>NM_002392</v>
      </c>
      <c r="C47" s="153" t="s">
        <v>185</v>
      </c>
      <c r="D47" s="154"/>
      <c r="E47" s="154"/>
      <c r="F47" s="154"/>
      <c r="G47" s="154"/>
      <c r="H47" s="154"/>
      <c r="I47" s="154"/>
      <c r="J47" s="154"/>
      <c r="K47" s="154"/>
      <c r="L47" s="154"/>
      <c r="M47" s="154"/>
      <c r="N47" s="157" t="e">
        <f>AVERAGE(Calculations!P48:Y48)</f>
        <v>#DIV/0!</v>
      </c>
      <c r="O47" s="158" t="e">
        <f>STDEV(Calculations!P48:Y48)</f>
        <v>#DIV/0!</v>
      </c>
    </row>
    <row r="48" spans="1:15" ht="12.75">
      <c r="A48" s="152"/>
      <c r="B48" s="39" t="str">
        <f>IF('Gene Table'!D48="","",'Gene Table'!D48)</f>
        <v>NM_000576</v>
      </c>
      <c r="C48" s="153" t="s">
        <v>189</v>
      </c>
      <c r="D48" s="154"/>
      <c r="E48" s="154"/>
      <c r="F48" s="154"/>
      <c r="G48" s="154"/>
      <c r="H48" s="154"/>
      <c r="I48" s="154"/>
      <c r="J48" s="154"/>
      <c r="K48" s="154"/>
      <c r="L48" s="154"/>
      <c r="M48" s="154"/>
      <c r="N48" s="157" t="e">
        <f>AVERAGE(Calculations!P49:Y49)</f>
        <v>#DIV/0!</v>
      </c>
      <c r="O48" s="158" t="e">
        <f>STDEV(Calculations!P49:Y49)</f>
        <v>#DIV/0!</v>
      </c>
    </row>
    <row r="49" spans="1:15" ht="12.75">
      <c r="A49" s="152"/>
      <c r="B49" s="39" t="str">
        <f>IF('Gene Table'!D49="","",'Gene Table'!D49)</f>
        <v>NM_000612</v>
      </c>
      <c r="C49" s="153" t="s">
        <v>193</v>
      </c>
      <c r="D49" s="154"/>
      <c r="E49" s="154"/>
      <c r="F49" s="154"/>
      <c r="G49" s="154"/>
      <c r="H49" s="154"/>
      <c r="I49" s="154"/>
      <c r="J49" s="154"/>
      <c r="K49" s="154"/>
      <c r="L49" s="154"/>
      <c r="M49" s="154"/>
      <c r="N49" s="157" t="e">
        <f>AVERAGE(Calculations!P50:Y50)</f>
        <v>#DIV/0!</v>
      </c>
      <c r="O49" s="158" t="e">
        <f>STDEV(Calculations!P50:Y50)</f>
        <v>#DIV/0!</v>
      </c>
    </row>
    <row r="50" spans="1:15" ht="12.75">
      <c r="A50" s="152"/>
      <c r="B50" s="39" t="str">
        <f>IF('Gene Table'!D50="","",'Gene Table'!D50)</f>
        <v>NM_000618</v>
      </c>
      <c r="C50" s="153" t="s">
        <v>197</v>
      </c>
      <c r="D50" s="154"/>
      <c r="E50" s="154"/>
      <c r="F50" s="154"/>
      <c r="G50" s="154"/>
      <c r="H50" s="154"/>
      <c r="I50" s="154"/>
      <c r="J50" s="154"/>
      <c r="K50" s="154"/>
      <c r="L50" s="154"/>
      <c r="M50" s="154"/>
      <c r="N50" s="157" t="e">
        <f>AVERAGE(Calculations!P51:Y51)</f>
        <v>#DIV/0!</v>
      </c>
      <c r="O50" s="158" t="e">
        <f>STDEV(Calculations!P51:Y51)</f>
        <v>#DIV/0!</v>
      </c>
    </row>
    <row r="51" spans="1:15" ht="12.75">
      <c r="A51" s="152"/>
      <c r="B51" s="39" t="str">
        <f>IF('Gene Table'!D51="","",'Gene Table'!D51)</f>
        <v>NM_001641</v>
      </c>
      <c r="C51" s="153" t="s">
        <v>201</v>
      </c>
      <c r="D51" s="154"/>
      <c r="E51" s="154"/>
      <c r="F51" s="154"/>
      <c r="G51" s="154"/>
      <c r="H51" s="154"/>
      <c r="I51" s="154"/>
      <c r="J51" s="154"/>
      <c r="K51" s="154"/>
      <c r="L51" s="154"/>
      <c r="M51" s="154"/>
      <c r="N51" s="157" t="e">
        <f>AVERAGE(Calculations!P52:Y52)</f>
        <v>#DIV/0!</v>
      </c>
      <c r="O51" s="158" t="e">
        <f>STDEV(Calculations!P52:Y52)</f>
        <v>#DIV/0!</v>
      </c>
    </row>
    <row r="52" spans="1:15" ht="12.75">
      <c r="A52" s="152"/>
      <c r="B52" s="39" t="str">
        <f>IF('Gene Table'!D52="","",'Gene Table'!D52)</f>
        <v>NM_016081</v>
      </c>
      <c r="C52" s="153" t="s">
        <v>205</v>
      </c>
      <c r="D52" s="154"/>
      <c r="E52" s="154"/>
      <c r="F52" s="154"/>
      <c r="G52" s="154"/>
      <c r="H52" s="154"/>
      <c r="I52" s="154"/>
      <c r="J52" s="154"/>
      <c r="K52" s="154"/>
      <c r="L52" s="154"/>
      <c r="M52" s="154"/>
      <c r="N52" s="157" t="e">
        <f>AVERAGE(Calculations!P53:Y53)</f>
        <v>#DIV/0!</v>
      </c>
      <c r="O52" s="158" t="e">
        <f>STDEV(Calculations!P53:Y53)</f>
        <v>#DIV/0!</v>
      </c>
    </row>
    <row r="53" spans="1:15" ht="12.75">
      <c r="A53" s="152"/>
      <c r="B53" s="39" t="str">
        <f>IF('Gene Table'!D53="","",'Gene Table'!D53)</f>
        <v>NM_000136</v>
      </c>
      <c r="C53" s="153" t="s">
        <v>209</v>
      </c>
      <c r="D53" s="154"/>
      <c r="E53" s="154"/>
      <c r="F53" s="154"/>
      <c r="G53" s="154"/>
      <c r="H53" s="154"/>
      <c r="I53" s="154"/>
      <c r="J53" s="154"/>
      <c r="K53" s="154"/>
      <c r="L53" s="154"/>
      <c r="M53" s="154"/>
      <c r="N53" s="157" t="e">
        <f>AVERAGE(Calculations!P54:Y54)</f>
        <v>#DIV/0!</v>
      </c>
      <c r="O53" s="158" t="e">
        <f>STDEV(Calculations!P54:Y54)</f>
        <v>#DIV/0!</v>
      </c>
    </row>
    <row r="54" spans="1:15" ht="12.75">
      <c r="A54" s="152"/>
      <c r="B54" s="39" t="str">
        <f>IF('Gene Table'!D54="","",'Gene Table'!D54)</f>
        <v>NM_001012732</v>
      </c>
      <c r="C54" s="153" t="s">
        <v>213</v>
      </c>
      <c r="D54" s="154"/>
      <c r="E54" s="154"/>
      <c r="F54" s="154"/>
      <c r="G54" s="154"/>
      <c r="H54" s="154"/>
      <c r="I54" s="154"/>
      <c r="J54" s="154"/>
      <c r="K54" s="154"/>
      <c r="L54" s="154"/>
      <c r="M54" s="154"/>
      <c r="N54" s="157" t="e">
        <f>AVERAGE(Calculations!P55:Y55)</f>
        <v>#DIV/0!</v>
      </c>
      <c r="O54" s="158" t="e">
        <f>STDEV(Calculations!P55:Y55)</f>
        <v>#DIV/0!</v>
      </c>
    </row>
    <row r="55" spans="1:15" ht="12.75">
      <c r="A55" s="152"/>
      <c r="B55" s="39" t="str">
        <f>IF('Gene Table'!D55="","",'Gene Table'!D55)</f>
        <v>NM_000788</v>
      </c>
      <c r="C55" s="153" t="s">
        <v>217</v>
      </c>
      <c r="D55" s="154"/>
      <c r="E55" s="154"/>
      <c r="F55" s="154"/>
      <c r="G55" s="154"/>
      <c r="H55" s="154"/>
      <c r="I55" s="154"/>
      <c r="J55" s="154"/>
      <c r="K55" s="154"/>
      <c r="L55" s="154"/>
      <c r="M55" s="154"/>
      <c r="N55" s="157" t="e">
        <f>AVERAGE(Calculations!P56:Y56)</f>
        <v>#DIV/0!</v>
      </c>
      <c r="O55" s="158" t="e">
        <f>STDEV(Calculations!P56:Y56)</f>
        <v>#DIV/0!</v>
      </c>
    </row>
    <row r="56" spans="1:15" ht="12.75">
      <c r="A56" s="152"/>
      <c r="B56" s="39" t="str">
        <f>IF('Gene Table'!D56="","",'Gene Table'!D56)</f>
        <v>NM_000104</v>
      </c>
      <c r="C56" s="153" t="s">
        <v>221</v>
      </c>
      <c r="D56" s="154"/>
      <c r="E56" s="154"/>
      <c r="F56" s="154"/>
      <c r="G56" s="154"/>
      <c r="H56" s="154"/>
      <c r="I56" s="154"/>
      <c r="J56" s="154"/>
      <c r="K56" s="154"/>
      <c r="L56" s="154"/>
      <c r="M56" s="154"/>
      <c r="N56" s="157" t="e">
        <f>AVERAGE(Calculations!P57:Y57)</f>
        <v>#DIV/0!</v>
      </c>
      <c r="O56" s="158" t="e">
        <f>STDEV(Calculations!P57:Y57)</f>
        <v>#DIV/0!</v>
      </c>
    </row>
    <row r="57" spans="1:15" ht="12.75">
      <c r="A57" s="152"/>
      <c r="B57" s="39" t="str">
        <f>IF('Gene Table'!D57="","",'Gene Table'!D57)</f>
        <v>NM_001274</v>
      </c>
      <c r="C57" s="153" t="s">
        <v>225</v>
      </c>
      <c r="D57" s="154"/>
      <c r="E57" s="154"/>
      <c r="F57" s="154"/>
      <c r="G57" s="154"/>
      <c r="H57" s="154"/>
      <c r="I57" s="154"/>
      <c r="J57" s="154"/>
      <c r="K57" s="154"/>
      <c r="L57" s="154"/>
      <c r="M57" s="154"/>
      <c r="N57" s="157" t="e">
        <f>AVERAGE(Calculations!P58:Y58)</f>
        <v>#DIV/0!</v>
      </c>
      <c r="O57" s="158" t="e">
        <f>STDEV(Calculations!P58:Y58)</f>
        <v>#DIV/0!</v>
      </c>
    </row>
    <row r="58" spans="1:15" ht="12.75">
      <c r="A58" s="152"/>
      <c r="B58" s="39" t="str">
        <f>IF('Gene Table'!D58="","",'Gene Table'!D58)</f>
        <v>NM_005427</v>
      </c>
      <c r="C58" s="153" t="s">
        <v>229</v>
      </c>
      <c r="D58" s="154"/>
      <c r="E58" s="154"/>
      <c r="F58" s="154"/>
      <c r="G58" s="154"/>
      <c r="H58" s="154"/>
      <c r="I58" s="154"/>
      <c r="J58" s="154"/>
      <c r="K58" s="154"/>
      <c r="L58" s="154"/>
      <c r="M58" s="154"/>
      <c r="N58" s="157" t="e">
        <f>AVERAGE(Calculations!P59:Y59)</f>
        <v>#DIV/0!</v>
      </c>
      <c r="O58" s="158" t="e">
        <f>STDEV(Calculations!P59:Y59)</f>
        <v>#DIV/0!</v>
      </c>
    </row>
    <row r="59" spans="1:15" ht="12.75">
      <c r="A59" s="152"/>
      <c r="B59" s="39" t="str">
        <f>IF('Gene Table'!D59="","",'Gene Table'!D59)</f>
        <v>NM_194294</v>
      </c>
      <c r="C59" s="153" t="s">
        <v>233</v>
      </c>
      <c r="D59" s="154"/>
      <c r="E59" s="154"/>
      <c r="F59" s="154"/>
      <c r="G59" s="154"/>
      <c r="H59" s="154"/>
      <c r="I59" s="154"/>
      <c r="J59" s="154"/>
      <c r="K59" s="154"/>
      <c r="L59" s="154"/>
      <c r="M59" s="154"/>
      <c r="N59" s="157" t="e">
        <f>AVERAGE(Calculations!P60:Y60)</f>
        <v>#DIV/0!</v>
      </c>
      <c r="O59" s="158" t="e">
        <f>STDEV(Calculations!P60:Y60)</f>
        <v>#DIV/0!</v>
      </c>
    </row>
    <row r="60" spans="1:15" ht="12.75">
      <c r="A60" s="152"/>
      <c r="B60" s="39" t="str">
        <f>IF('Gene Table'!D60="","",'Gene Table'!D60)</f>
        <v>BC039243</v>
      </c>
      <c r="C60" s="153" t="s">
        <v>237</v>
      </c>
      <c r="D60" s="154"/>
      <c r="E60" s="154"/>
      <c r="F60" s="154"/>
      <c r="G60" s="154"/>
      <c r="H60" s="154"/>
      <c r="I60" s="154"/>
      <c r="J60" s="154"/>
      <c r="K60" s="154"/>
      <c r="L60" s="154"/>
      <c r="M60" s="154"/>
      <c r="N60" s="157" t="e">
        <f>AVERAGE(Calculations!P61:Y61)</f>
        <v>#DIV/0!</v>
      </c>
      <c r="O60" s="158" t="e">
        <f>STDEV(Calculations!P61:Y61)</f>
        <v>#DIV/0!</v>
      </c>
    </row>
    <row r="61" spans="1:15" ht="12.75">
      <c r="A61" s="152"/>
      <c r="B61" s="39" t="str">
        <f>IF('Gene Table'!D61="","",'Gene Table'!D61)</f>
        <v>BC004257</v>
      </c>
      <c r="C61" s="153" t="s">
        <v>241</v>
      </c>
      <c r="D61" s="154"/>
      <c r="E61" s="154"/>
      <c r="F61" s="154"/>
      <c r="G61" s="154"/>
      <c r="H61" s="154"/>
      <c r="I61" s="154"/>
      <c r="J61" s="154"/>
      <c r="K61" s="154"/>
      <c r="L61" s="154"/>
      <c r="M61" s="154"/>
      <c r="N61" s="157" t="e">
        <f>AVERAGE(Calculations!P62:Y62)</f>
        <v>#DIV/0!</v>
      </c>
      <c r="O61" s="158" t="e">
        <f>STDEV(Calculations!P62:Y62)</f>
        <v>#DIV/0!</v>
      </c>
    </row>
    <row r="62" spans="1:15" ht="12.75">
      <c r="A62" s="152"/>
      <c r="B62" s="39" t="str">
        <f>IF('Gene Table'!D62="","",'Gene Table'!D62)</f>
        <v>NM_130398</v>
      </c>
      <c r="C62" s="153" t="s">
        <v>245</v>
      </c>
      <c r="D62" s="154"/>
      <c r="E62" s="154"/>
      <c r="F62" s="154"/>
      <c r="G62" s="154"/>
      <c r="H62" s="154"/>
      <c r="I62" s="154"/>
      <c r="J62" s="154"/>
      <c r="K62" s="154"/>
      <c r="L62" s="154"/>
      <c r="M62" s="154"/>
      <c r="N62" s="157" t="e">
        <f>AVERAGE(Calculations!P63:Y63)</f>
        <v>#DIV/0!</v>
      </c>
      <c r="O62" s="158" t="e">
        <f>STDEV(Calculations!P63:Y63)</f>
        <v>#DIV/0!</v>
      </c>
    </row>
    <row r="63" spans="1:15" ht="12.75">
      <c r="A63" s="152"/>
      <c r="B63" s="39" t="str">
        <f>IF('Gene Table'!D63="","",'Gene Table'!D63)</f>
        <v>NM_005265</v>
      </c>
      <c r="C63" s="153" t="s">
        <v>249</v>
      </c>
      <c r="D63" s="154"/>
      <c r="E63" s="154"/>
      <c r="F63" s="154"/>
      <c r="G63" s="154"/>
      <c r="H63" s="154"/>
      <c r="I63" s="154"/>
      <c r="J63" s="154"/>
      <c r="K63" s="154"/>
      <c r="L63" s="154"/>
      <c r="M63" s="154"/>
      <c r="N63" s="157" t="e">
        <f>AVERAGE(Calculations!P64:Y64)</f>
        <v>#DIV/0!</v>
      </c>
      <c r="O63" s="158" t="e">
        <f>STDEV(Calculations!P64:Y64)</f>
        <v>#DIV/0!</v>
      </c>
    </row>
    <row r="64" spans="1:15" ht="12.75">
      <c r="A64" s="152"/>
      <c r="B64" s="39" t="str">
        <f>IF('Gene Table'!D64="","",'Gene Table'!D64)</f>
        <v>NM_014641</v>
      </c>
      <c r="C64" s="153" t="s">
        <v>253</v>
      </c>
      <c r="D64" s="154"/>
      <c r="E64" s="154"/>
      <c r="F64" s="154"/>
      <c r="G64" s="154"/>
      <c r="H64" s="154"/>
      <c r="I64" s="154"/>
      <c r="J64" s="154"/>
      <c r="K64" s="154"/>
      <c r="L64" s="154"/>
      <c r="M64" s="154"/>
      <c r="N64" s="157" t="e">
        <f>AVERAGE(Calculations!P65:Y65)</f>
        <v>#DIV/0!</v>
      </c>
      <c r="O64" s="158" t="e">
        <f>STDEV(Calculations!P65:Y65)</f>
        <v>#DIV/0!</v>
      </c>
    </row>
    <row r="65" spans="1:15" ht="12.75">
      <c r="A65" s="152"/>
      <c r="B65" s="39" t="str">
        <f>IF('Gene Table'!D65="","",'Gene Table'!D65)</f>
        <v>NM_004212</v>
      </c>
      <c r="C65" s="153" t="s">
        <v>257</v>
      </c>
      <c r="D65" s="154"/>
      <c r="E65" s="154"/>
      <c r="F65" s="154"/>
      <c r="G65" s="154"/>
      <c r="H65" s="154"/>
      <c r="I65" s="154"/>
      <c r="J65" s="154"/>
      <c r="K65" s="154"/>
      <c r="L65" s="154"/>
      <c r="M65" s="154"/>
      <c r="N65" s="157" t="e">
        <f>AVERAGE(Calculations!P66:Y66)</f>
        <v>#DIV/0!</v>
      </c>
      <c r="O65" s="158" t="e">
        <f>STDEV(Calculations!P66:Y66)</f>
        <v>#DIV/0!</v>
      </c>
    </row>
    <row r="66" spans="1:15" ht="12.75">
      <c r="A66" s="152"/>
      <c r="B66" s="39" t="str">
        <f>IF('Gene Table'!D66="","",'Gene Table'!D66)</f>
        <v>NM_003786</v>
      </c>
      <c r="C66" s="153" t="s">
        <v>261</v>
      </c>
      <c r="D66" s="154"/>
      <c r="E66" s="154"/>
      <c r="F66" s="154"/>
      <c r="G66" s="154"/>
      <c r="H66" s="154"/>
      <c r="I66" s="154"/>
      <c r="J66" s="154"/>
      <c r="K66" s="154"/>
      <c r="L66" s="154"/>
      <c r="M66" s="154"/>
      <c r="N66" s="157" t="e">
        <f>AVERAGE(Calculations!P67:Y67)</f>
        <v>#DIV/0!</v>
      </c>
      <c r="O66" s="158" t="e">
        <f>STDEV(Calculations!P67:Y67)</f>
        <v>#DIV/0!</v>
      </c>
    </row>
    <row r="67" spans="1:15" ht="12.75">
      <c r="A67" s="152"/>
      <c r="B67" s="39" t="str">
        <f>IF('Gene Table'!D67="","",'Gene Table'!D67)</f>
        <v>NM_001754</v>
      </c>
      <c r="C67" s="153" t="s">
        <v>265</v>
      </c>
      <c r="D67" s="154"/>
      <c r="E67" s="154"/>
      <c r="F67" s="154"/>
      <c r="G67" s="154"/>
      <c r="H67" s="154"/>
      <c r="I67" s="154"/>
      <c r="J67" s="154"/>
      <c r="K67" s="154"/>
      <c r="L67" s="154"/>
      <c r="M67" s="154"/>
      <c r="N67" s="157" t="e">
        <f>AVERAGE(Calculations!P68:Y68)</f>
        <v>#DIV/0!</v>
      </c>
      <c r="O67" s="158" t="e">
        <f>STDEV(Calculations!P68:Y68)</f>
        <v>#DIV/0!</v>
      </c>
    </row>
    <row r="68" spans="1:15" ht="12.75">
      <c r="A68" s="152"/>
      <c r="B68" s="39" t="str">
        <f>IF('Gene Table'!D68="","",'Gene Table'!D68)</f>
        <v>NM_181672</v>
      </c>
      <c r="C68" s="153" t="s">
        <v>269</v>
      </c>
      <c r="D68" s="154"/>
      <c r="E68" s="154"/>
      <c r="F68" s="154"/>
      <c r="G68" s="154"/>
      <c r="H68" s="154"/>
      <c r="I68" s="154"/>
      <c r="J68" s="154"/>
      <c r="K68" s="154"/>
      <c r="L68" s="154"/>
      <c r="M68" s="154"/>
      <c r="N68" s="157" t="e">
        <f>AVERAGE(Calculations!P69:Y69)</f>
        <v>#DIV/0!</v>
      </c>
      <c r="O68" s="158" t="e">
        <f>STDEV(Calculations!P69:Y69)</f>
        <v>#DIV/0!</v>
      </c>
    </row>
    <row r="69" spans="1:15" ht="12.75">
      <c r="A69" s="152"/>
      <c r="B69" s="39" t="str">
        <f>IF('Gene Table'!D69="","",'Gene Table'!D69)</f>
        <v>NM_003604</v>
      </c>
      <c r="C69" s="153" t="s">
        <v>273</v>
      </c>
      <c r="D69" s="154"/>
      <c r="E69" s="154"/>
      <c r="F69" s="154"/>
      <c r="G69" s="154"/>
      <c r="H69" s="154"/>
      <c r="I69" s="154"/>
      <c r="J69" s="154"/>
      <c r="K69" s="154"/>
      <c r="L69" s="154"/>
      <c r="M69" s="154"/>
      <c r="N69" s="157" t="e">
        <f>AVERAGE(Calculations!P70:Y70)</f>
        <v>#DIV/0!</v>
      </c>
      <c r="O69" s="158" t="e">
        <f>STDEV(Calculations!P70:Y70)</f>
        <v>#DIV/0!</v>
      </c>
    </row>
    <row r="70" spans="1:15" ht="12.75">
      <c r="A70" s="152"/>
      <c r="B70" s="39" t="str">
        <f>IF('Gene Table'!D70="","",'Gene Table'!D70)</f>
        <v>NM_030782</v>
      </c>
      <c r="C70" s="153" t="s">
        <v>277</v>
      </c>
      <c r="D70" s="154"/>
      <c r="E70" s="154"/>
      <c r="F70" s="154"/>
      <c r="G70" s="154"/>
      <c r="H70" s="154"/>
      <c r="I70" s="154"/>
      <c r="J70" s="154"/>
      <c r="K70" s="154"/>
      <c r="L70" s="154"/>
      <c r="M70" s="154"/>
      <c r="N70" s="157" t="e">
        <f>AVERAGE(Calculations!P71:Y71)</f>
        <v>#DIV/0!</v>
      </c>
      <c r="O70" s="158" t="e">
        <f>STDEV(Calculations!P71:Y71)</f>
        <v>#DIV/0!</v>
      </c>
    </row>
    <row r="71" spans="1:15" ht="12.75">
      <c r="A71" s="152"/>
      <c r="B71" s="39" t="str">
        <f>IF('Gene Table'!D71="","",'Gene Table'!D71)</f>
        <v>NM_006304</v>
      </c>
      <c r="C71" s="153" t="s">
        <v>281</v>
      </c>
      <c r="D71" s="154"/>
      <c r="E71" s="154"/>
      <c r="F71" s="154"/>
      <c r="G71" s="154"/>
      <c r="H71" s="154"/>
      <c r="I71" s="154"/>
      <c r="J71" s="154"/>
      <c r="K71" s="154"/>
      <c r="L71" s="154"/>
      <c r="M71" s="154"/>
      <c r="N71" s="157" t="e">
        <f>AVERAGE(Calculations!P72:Y72)</f>
        <v>#DIV/0!</v>
      </c>
      <c r="O71" s="158" t="e">
        <f>STDEV(Calculations!P72:Y72)</f>
        <v>#DIV/0!</v>
      </c>
    </row>
    <row r="72" spans="1:15" ht="12.75">
      <c r="A72" s="152"/>
      <c r="B72" s="39" t="str">
        <f>IF('Gene Table'!D72="","",'Gene Table'!D72)</f>
        <v>NM_024596</v>
      </c>
      <c r="C72" s="153" t="s">
        <v>285</v>
      </c>
      <c r="D72" s="154"/>
      <c r="E72" s="154"/>
      <c r="F72" s="154"/>
      <c r="G72" s="154"/>
      <c r="H72" s="154"/>
      <c r="I72" s="154"/>
      <c r="J72" s="154"/>
      <c r="K72" s="154"/>
      <c r="L72" s="154"/>
      <c r="M72" s="154"/>
      <c r="N72" s="157" t="e">
        <f>AVERAGE(Calculations!P73:Y73)</f>
        <v>#DIV/0!</v>
      </c>
      <c r="O72" s="158" t="e">
        <f>STDEV(Calculations!P73:Y73)</f>
        <v>#DIV/0!</v>
      </c>
    </row>
    <row r="73" spans="1:15" ht="12.75">
      <c r="A73" s="152"/>
      <c r="B73" s="39" t="str">
        <f>IF('Gene Table'!D73="","",'Gene Table'!D73)</f>
        <v>NM_001080124</v>
      </c>
      <c r="C73" s="153" t="s">
        <v>289</v>
      </c>
      <c r="D73" s="154"/>
      <c r="E73" s="154"/>
      <c r="F73" s="154"/>
      <c r="G73" s="154"/>
      <c r="H73" s="154"/>
      <c r="I73" s="154"/>
      <c r="J73" s="154"/>
      <c r="K73" s="154"/>
      <c r="L73" s="154"/>
      <c r="M73" s="154"/>
      <c r="N73" s="157" t="e">
        <f>AVERAGE(Calculations!P74:Y74)</f>
        <v>#DIV/0!</v>
      </c>
      <c r="O73" s="158" t="e">
        <f>STDEV(Calculations!P74:Y74)</f>
        <v>#DIV/0!</v>
      </c>
    </row>
    <row r="74" spans="1:15" ht="12.75">
      <c r="A74" s="152"/>
      <c r="B74" s="39" t="str">
        <f>IF('Gene Table'!D74="","",'Gene Table'!D74)</f>
        <v>NM_000378</v>
      </c>
      <c r="C74" s="153" t="s">
        <v>293</v>
      </c>
      <c r="D74" s="154"/>
      <c r="E74" s="154"/>
      <c r="F74" s="154"/>
      <c r="G74" s="154"/>
      <c r="H74" s="154"/>
      <c r="I74" s="154"/>
      <c r="J74" s="154"/>
      <c r="K74" s="154"/>
      <c r="L74" s="154"/>
      <c r="M74" s="154"/>
      <c r="N74" s="157" t="e">
        <f>AVERAGE(Calculations!P75:Y75)</f>
        <v>#DIV/0!</v>
      </c>
      <c r="O74" s="158" t="e">
        <f>STDEV(Calculations!P75:Y75)</f>
        <v>#DIV/0!</v>
      </c>
    </row>
    <row r="75" spans="1:15" ht="12.75">
      <c r="A75" s="152"/>
      <c r="B75" s="39" t="str">
        <f>IF('Gene Table'!D75="","",'Gene Table'!D75)</f>
        <v>NM_000551</v>
      </c>
      <c r="C75" s="153" t="s">
        <v>297</v>
      </c>
      <c r="D75" s="154"/>
      <c r="E75" s="154"/>
      <c r="F75" s="154"/>
      <c r="G75" s="154"/>
      <c r="H75" s="154"/>
      <c r="I75" s="154"/>
      <c r="J75" s="154"/>
      <c r="K75" s="154"/>
      <c r="L75" s="154"/>
      <c r="M75" s="154"/>
      <c r="N75" s="157" t="e">
        <f>AVERAGE(Calculations!P76:Y76)</f>
        <v>#DIV/0!</v>
      </c>
      <c r="O75" s="158" t="e">
        <f>STDEV(Calculations!P76:Y76)</f>
        <v>#DIV/0!</v>
      </c>
    </row>
    <row r="76" spans="1:15" ht="12.75">
      <c r="A76" s="152"/>
      <c r="B76" s="39" t="str">
        <f>IF('Gene Table'!D76="","",'Gene Table'!D76)</f>
        <v>NM_001017415</v>
      </c>
      <c r="C76" s="153" t="s">
        <v>301</v>
      </c>
      <c r="D76" s="154"/>
      <c r="E76" s="154"/>
      <c r="F76" s="154"/>
      <c r="G76" s="154"/>
      <c r="H76" s="154"/>
      <c r="I76" s="154"/>
      <c r="J76" s="154"/>
      <c r="K76" s="154"/>
      <c r="L76" s="154"/>
      <c r="M76" s="154"/>
      <c r="N76" s="157" t="e">
        <f>AVERAGE(Calculations!P77:Y77)</f>
        <v>#DIV/0!</v>
      </c>
      <c r="O76" s="158" t="e">
        <f>STDEV(Calculations!P77:Y77)</f>
        <v>#DIV/0!</v>
      </c>
    </row>
    <row r="77" spans="1:15" ht="12.75">
      <c r="A77" s="152"/>
      <c r="B77" s="39" t="str">
        <f>IF('Gene Table'!D77="","",'Gene Table'!D77)</f>
        <v>NM_000369</v>
      </c>
      <c r="C77" s="153" t="s">
        <v>305</v>
      </c>
      <c r="D77" s="154"/>
      <c r="E77" s="154"/>
      <c r="F77" s="154"/>
      <c r="G77" s="154"/>
      <c r="H77" s="154"/>
      <c r="I77" s="154"/>
      <c r="J77" s="154"/>
      <c r="K77" s="154"/>
      <c r="L77" s="154"/>
      <c r="M77" s="154"/>
      <c r="N77" s="157" t="e">
        <f>AVERAGE(Calculations!P78:Y78)</f>
        <v>#DIV/0!</v>
      </c>
      <c r="O77" s="158" t="e">
        <f>STDEV(Calculations!P78:Y78)</f>
        <v>#DIV/0!</v>
      </c>
    </row>
    <row r="78" spans="1:15" ht="12.75">
      <c r="A78" s="152"/>
      <c r="B78" s="39" t="str">
        <f>IF('Gene Table'!D78="","",'Gene Table'!D78)</f>
        <v>NM_005657</v>
      </c>
      <c r="C78" s="153" t="s">
        <v>309</v>
      </c>
      <c r="D78" s="154"/>
      <c r="E78" s="154"/>
      <c r="F78" s="154"/>
      <c r="G78" s="154"/>
      <c r="H78" s="154"/>
      <c r="I78" s="154"/>
      <c r="J78" s="154"/>
      <c r="K78" s="154"/>
      <c r="L78" s="154"/>
      <c r="M78" s="154"/>
      <c r="N78" s="157" t="e">
        <f>AVERAGE(Calculations!P79:Y79)</f>
        <v>#DIV/0!</v>
      </c>
      <c r="O78" s="158" t="e">
        <f>STDEV(Calculations!P79:Y79)</f>
        <v>#DIV/0!</v>
      </c>
    </row>
    <row r="79" spans="1:15" ht="12.75">
      <c r="A79" s="152"/>
      <c r="B79" s="39" t="str">
        <f>IF('Gene Table'!D79="","",'Gene Table'!D79)</f>
        <v>NM_000660</v>
      </c>
      <c r="C79" s="153" t="s">
        <v>313</v>
      </c>
      <c r="D79" s="154"/>
      <c r="E79" s="154"/>
      <c r="F79" s="154"/>
      <c r="G79" s="154"/>
      <c r="H79" s="154"/>
      <c r="I79" s="154"/>
      <c r="J79" s="154"/>
      <c r="K79" s="154"/>
      <c r="L79" s="154"/>
      <c r="M79" s="154"/>
      <c r="N79" s="157" t="e">
        <f>AVERAGE(Calculations!P80:Y80)</f>
        <v>#DIV/0!</v>
      </c>
      <c r="O79" s="158" t="e">
        <f>STDEV(Calculations!P80:Y80)</f>
        <v>#DIV/0!</v>
      </c>
    </row>
    <row r="80" spans="1:15" ht="12.75">
      <c r="A80" s="152"/>
      <c r="B80" s="39" t="str">
        <f>IF('Gene Table'!D80="","",'Gene Table'!D80)</f>
        <v>NM_005423</v>
      </c>
      <c r="C80" s="153" t="s">
        <v>317</v>
      </c>
      <c r="D80" s="154"/>
      <c r="E80" s="154"/>
      <c r="F80" s="154"/>
      <c r="G80" s="154"/>
      <c r="H80" s="154"/>
      <c r="I80" s="154"/>
      <c r="J80" s="154"/>
      <c r="K80" s="154"/>
      <c r="L80" s="154"/>
      <c r="M80" s="154"/>
      <c r="N80" s="157" t="e">
        <f>AVERAGE(Calculations!P81:Y81)</f>
        <v>#DIV/0!</v>
      </c>
      <c r="O80" s="158" t="e">
        <f>STDEV(Calculations!P81:Y81)</f>
        <v>#DIV/0!</v>
      </c>
    </row>
    <row r="81" spans="1:15" ht="12.75">
      <c r="A81" s="152"/>
      <c r="B81" s="39" t="str">
        <f>IF('Gene Table'!D81="","",'Gene Table'!D81)</f>
        <v>NM_000545</v>
      </c>
      <c r="C81" s="153" t="s">
        <v>321</v>
      </c>
      <c r="D81" s="154"/>
      <c r="E81" s="154"/>
      <c r="F81" s="154"/>
      <c r="G81" s="154"/>
      <c r="H81" s="154"/>
      <c r="I81" s="154"/>
      <c r="J81" s="154"/>
      <c r="K81" s="154"/>
      <c r="L81" s="154"/>
      <c r="M81" s="154"/>
      <c r="N81" s="157" t="e">
        <f>AVERAGE(Calculations!P82:Y82)</f>
        <v>#DIV/0!</v>
      </c>
      <c r="O81" s="158" t="e">
        <f>STDEV(Calculations!P82:Y82)</f>
        <v>#DIV/0!</v>
      </c>
    </row>
    <row r="82" spans="1:15" ht="12.75">
      <c r="A82" s="152"/>
      <c r="B82" s="39" t="str">
        <f>IF('Gene Table'!D82="","",'Gene Table'!D82)</f>
        <v>NM_001730</v>
      </c>
      <c r="C82" s="153" t="s">
        <v>325</v>
      </c>
      <c r="D82" s="154"/>
      <c r="E82" s="154"/>
      <c r="F82" s="154"/>
      <c r="G82" s="154"/>
      <c r="H82" s="154"/>
      <c r="I82" s="154"/>
      <c r="J82" s="154"/>
      <c r="K82" s="154"/>
      <c r="L82" s="154"/>
      <c r="M82" s="154"/>
      <c r="N82" s="157" t="e">
        <f>AVERAGE(Calculations!P83:Y83)</f>
        <v>#DIV/0!</v>
      </c>
      <c r="O82" s="158" t="e">
        <f>STDEV(Calculations!P83:Y83)</f>
        <v>#DIV/0!</v>
      </c>
    </row>
    <row r="83" spans="1:15" ht="12.75">
      <c r="A83" s="152"/>
      <c r="B83" s="39" t="str">
        <f>IF('Gene Table'!D83="","",'Gene Table'!D83)</f>
        <v>NM_177536</v>
      </c>
      <c r="C83" s="153" t="s">
        <v>329</v>
      </c>
      <c r="D83" s="154"/>
      <c r="E83" s="154"/>
      <c r="F83" s="154"/>
      <c r="G83" s="154"/>
      <c r="H83" s="154"/>
      <c r="I83" s="154"/>
      <c r="J83" s="154"/>
      <c r="K83" s="154"/>
      <c r="L83" s="154"/>
      <c r="M83" s="154"/>
      <c r="N83" s="157" t="e">
        <f>AVERAGE(Calculations!P84:Y84)</f>
        <v>#DIV/0!</v>
      </c>
      <c r="O83" s="158" t="e">
        <f>STDEV(Calculations!P84:Y84)</f>
        <v>#DIV/0!</v>
      </c>
    </row>
    <row r="84" spans="1:15" ht="12.75">
      <c r="A84" s="152"/>
      <c r="B84" s="39" t="str">
        <f>IF('Gene Table'!D84="","",'Gene Table'!D84)</f>
        <v>NM_005631</v>
      </c>
      <c r="C84" s="153" t="s">
        <v>333</v>
      </c>
      <c r="D84" s="154"/>
      <c r="E84" s="154"/>
      <c r="F84" s="154"/>
      <c r="G84" s="154"/>
      <c r="H84" s="154"/>
      <c r="I84" s="154"/>
      <c r="J84" s="154"/>
      <c r="K84" s="154"/>
      <c r="L84" s="154"/>
      <c r="M84" s="154"/>
      <c r="N84" s="157" t="e">
        <f>AVERAGE(Calculations!P85:Y85)</f>
        <v>#DIV/0!</v>
      </c>
      <c r="O84" s="158" t="e">
        <f>STDEV(Calculations!P85:Y85)</f>
        <v>#DIV/0!</v>
      </c>
    </row>
    <row r="85" spans="1:15" ht="12.75">
      <c r="A85" s="152"/>
      <c r="B85" s="39" t="str">
        <f>IF('Gene Table'!D85="","",'Gene Table'!D85)</f>
        <v>NM_003073</v>
      </c>
      <c r="C85" s="153" t="s">
        <v>337</v>
      </c>
      <c r="D85" s="154"/>
      <c r="E85" s="154"/>
      <c r="F85" s="154"/>
      <c r="G85" s="154"/>
      <c r="H85" s="154"/>
      <c r="I85" s="154"/>
      <c r="J85" s="154"/>
      <c r="K85" s="154"/>
      <c r="L85" s="154"/>
      <c r="M85" s="154"/>
      <c r="N85" s="157" t="e">
        <f>AVERAGE(Calculations!P86:Y86)</f>
        <v>#DIV/0!</v>
      </c>
      <c r="O85" s="158" t="e">
        <f>STDEV(Calculations!P86:Y86)</f>
        <v>#DIV/0!</v>
      </c>
    </row>
    <row r="86" spans="1:15" ht="12.75">
      <c r="A86" s="152"/>
      <c r="B86" s="39" t="str">
        <f>IF('Gene Table'!D86="","",'Gene Table'!D86)</f>
        <v>NM_022362</v>
      </c>
      <c r="C86" s="153" t="s">
        <v>341</v>
      </c>
      <c r="D86" s="154"/>
      <c r="E86" s="154"/>
      <c r="F86" s="154"/>
      <c r="G86" s="154"/>
      <c r="H86" s="154"/>
      <c r="I86" s="154"/>
      <c r="J86" s="154"/>
      <c r="K86" s="154"/>
      <c r="L86" s="154"/>
      <c r="M86" s="154"/>
      <c r="N86" s="157" t="e">
        <f>AVERAGE(Calculations!P87:Y87)</f>
        <v>#DIV/0!</v>
      </c>
      <c r="O86" s="158" t="e">
        <f>STDEV(Calculations!P87:Y87)</f>
        <v>#DIV/0!</v>
      </c>
    </row>
    <row r="87" spans="1:15" ht="12.75">
      <c r="A87" s="152"/>
      <c r="B87" s="39" t="str">
        <f>IF('Gene Table'!D87="","",'Gene Table'!D87)</f>
        <v>HGDC</v>
      </c>
      <c r="C87" s="153" t="s">
        <v>345</v>
      </c>
      <c r="D87" s="154"/>
      <c r="E87" s="154"/>
      <c r="F87" s="154"/>
      <c r="G87" s="154"/>
      <c r="H87" s="154"/>
      <c r="I87" s="154"/>
      <c r="J87" s="154"/>
      <c r="K87" s="154"/>
      <c r="L87" s="154"/>
      <c r="M87" s="154"/>
      <c r="N87" s="157" t="e">
        <f>AVERAGE(Calculations!P88:Y88)</f>
        <v>#DIV/0!</v>
      </c>
      <c r="O87" s="158" t="e">
        <f>STDEV(Calculations!P88:Y88)</f>
        <v>#DIV/0!</v>
      </c>
    </row>
    <row r="88" spans="1:15" ht="12.75">
      <c r="A88" s="152"/>
      <c r="B88" s="39" t="str">
        <f>IF('Gene Table'!D88="","",'Gene Table'!D88)</f>
        <v>HGDC</v>
      </c>
      <c r="C88" s="153" t="s">
        <v>347</v>
      </c>
      <c r="D88" s="154"/>
      <c r="E88" s="154"/>
      <c r="F88" s="154"/>
      <c r="G88" s="154"/>
      <c r="H88" s="154"/>
      <c r="I88" s="154"/>
      <c r="J88" s="154"/>
      <c r="K88" s="154"/>
      <c r="L88" s="154"/>
      <c r="M88" s="154"/>
      <c r="N88" s="157" t="e">
        <f>AVERAGE(Calculations!P89:Y89)</f>
        <v>#DIV/0!</v>
      </c>
      <c r="O88" s="158" t="e">
        <f>STDEV(Calculations!P89:Y89)</f>
        <v>#DIV/0!</v>
      </c>
    </row>
    <row r="89" spans="1:15" ht="12.75">
      <c r="A89" s="152"/>
      <c r="B89" s="39" t="str">
        <f>IF('Gene Table'!D89="","",'Gene Table'!D89)</f>
        <v>NM_002046</v>
      </c>
      <c r="C89" s="153" t="s">
        <v>348</v>
      </c>
      <c r="D89" s="154"/>
      <c r="E89" s="154"/>
      <c r="F89" s="154"/>
      <c r="G89" s="154"/>
      <c r="H89" s="154"/>
      <c r="I89" s="154"/>
      <c r="J89" s="154"/>
      <c r="K89" s="154"/>
      <c r="L89" s="154"/>
      <c r="M89" s="154"/>
      <c r="N89" s="157" t="e">
        <f>AVERAGE(Calculations!P90:Y90)</f>
        <v>#DIV/0!</v>
      </c>
      <c r="O89" s="158" t="e">
        <f>STDEV(Calculations!P90:Y90)</f>
        <v>#DIV/0!</v>
      </c>
    </row>
    <row r="90" spans="1:15" ht="12.75">
      <c r="A90" s="152"/>
      <c r="B90" s="39" t="str">
        <f>IF('Gene Table'!D90="","",'Gene Table'!D90)</f>
        <v>NM_001101</v>
      </c>
      <c r="C90" s="153" t="s">
        <v>352</v>
      </c>
      <c r="D90" s="154"/>
      <c r="E90" s="154"/>
      <c r="F90" s="154"/>
      <c r="G90" s="154"/>
      <c r="H90" s="154"/>
      <c r="I90" s="154"/>
      <c r="J90" s="154"/>
      <c r="K90" s="154"/>
      <c r="L90" s="154"/>
      <c r="M90" s="154"/>
      <c r="N90" s="157" t="e">
        <f>AVERAGE(Calculations!P91:Y91)</f>
        <v>#DIV/0!</v>
      </c>
      <c r="O90" s="158" t="e">
        <f>STDEV(Calculations!P91:Y91)</f>
        <v>#DIV/0!</v>
      </c>
    </row>
    <row r="91" spans="1:15" ht="12.75">
      <c r="A91" s="152"/>
      <c r="B91" s="39" t="str">
        <f>IF('Gene Table'!D91="","",'Gene Table'!D91)</f>
        <v>NM_004048</v>
      </c>
      <c r="C91" s="153" t="s">
        <v>356</v>
      </c>
      <c r="D91" s="154"/>
      <c r="E91" s="154"/>
      <c r="F91" s="154"/>
      <c r="G91" s="154"/>
      <c r="H91" s="154"/>
      <c r="I91" s="154"/>
      <c r="J91" s="154"/>
      <c r="K91" s="154"/>
      <c r="L91" s="154"/>
      <c r="M91" s="154"/>
      <c r="N91" s="157" t="e">
        <f>AVERAGE(Calculations!P92:Y92)</f>
        <v>#DIV/0!</v>
      </c>
      <c r="O91" s="158" t="e">
        <f>STDEV(Calculations!P92:Y92)</f>
        <v>#DIV/0!</v>
      </c>
    </row>
    <row r="92" spans="1:15" ht="12.75">
      <c r="A92" s="152"/>
      <c r="B92" s="39" t="str">
        <f>IF('Gene Table'!D92="","",'Gene Table'!D92)</f>
        <v>NM_012423</v>
      </c>
      <c r="C92" s="153" t="s">
        <v>360</v>
      </c>
      <c r="D92" s="154"/>
      <c r="E92" s="154"/>
      <c r="F92" s="154"/>
      <c r="G92" s="154"/>
      <c r="H92" s="154"/>
      <c r="I92" s="154"/>
      <c r="J92" s="154"/>
      <c r="K92" s="154"/>
      <c r="L92" s="154"/>
      <c r="M92" s="154"/>
      <c r="N92" s="157" t="e">
        <f>AVERAGE(Calculations!P93:Y93)</f>
        <v>#DIV/0!</v>
      </c>
      <c r="O92" s="158" t="e">
        <f>STDEV(Calculations!P93:Y93)</f>
        <v>#DIV/0!</v>
      </c>
    </row>
    <row r="93" spans="1:15" ht="12.75">
      <c r="A93" s="152"/>
      <c r="B93" s="39" t="str">
        <f>IF('Gene Table'!D93="","",'Gene Table'!D93)</f>
        <v>NM_000194</v>
      </c>
      <c r="C93" s="153" t="s">
        <v>364</v>
      </c>
      <c r="D93" s="154"/>
      <c r="E93" s="154"/>
      <c r="F93" s="154"/>
      <c r="G93" s="154"/>
      <c r="H93" s="154"/>
      <c r="I93" s="154"/>
      <c r="J93" s="154"/>
      <c r="K93" s="154"/>
      <c r="L93" s="154"/>
      <c r="M93" s="154"/>
      <c r="N93" s="157" t="e">
        <f>AVERAGE(Calculations!P94:Y94)</f>
        <v>#DIV/0!</v>
      </c>
      <c r="O93" s="158" t="e">
        <f>STDEV(Calculations!P94:Y94)</f>
        <v>#DIV/0!</v>
      </c>
    </row>
    <row r="94" spans="1:15" ht="12.75">
      <c r="A94" s="152"/>
      <c r="B94" s="39" t="str">
        <f>IF('Gene Table'!D94="","",'Gene Table'!D94)</f>
        <v>NR_003286</v>
      </c>
      <c r="C94" s="153" t="s">
        <v>368</v>
      </c>
      <c r="D94" s="154"/>
      <c r="E94" s="154"/>
      <c r="F94" s="154"/>
      <c r="G94" s="154"/>
      <c r="H94" s="154"/>
      <c r="I94" s="154"/>
      <c r="J94" s="154"/>
      <c r="K94" s="154"/>
      <c r="L94" s="154"/>
      <c r="M94" s="154"/>
      <c r="N94" s="157" t="e">
        <f>AVERAGE(Calculations!P95:Y95)</f>
        <v>#DIV/0!</v>
      </c>
      <c r="O94" s="158" t="e">
        <f>STDEV(Calculations!P95:Y95)</f>
        <v>#DIV/0!</v>
      </c>
    </row>
    <row r="95" spans="1:15" ht="12.75">
      <c r="A95" s="152"/>
      <c r="B95" s="39" t="str">
        <f>IF('Gene Table'!D95="","",'Gene Table'!D95)</f>
        <v>RT</v>
      </c>
      <c r="C95" s="153" t="s">
        <v>372</v>
      </c>
      <c r="D95" s="154"/>
      <c r="E95" s="154"/>
      <c r="F95" s="154"/>
      <c r="G95" s="154"/>
      <c r="H95" s="154"/>
      <c r="I95" s="154"/>
      <c r="J95" s="154"/>
      <c r="K95" s="154"/>
      <c r="L95" s="154"/>
      <c r="M95" s="154"/>
      <c r="N95" s="157" t="e">
        <f>AVERAGE(Calculations!P96:Y96)</f>
        <v>#DIV/0!</v>
      </c>
      <c r="O95" s="158" t="e">
        <f>STDEV(Calculations!P96:Y96)</f>
        <v>#DIV/0!</v>
      </c>
    </row>
    <row r="96" spans="1:15" ht="12.75">
      <c r="A96" s="152"/>
      <c r="B96" s="39" t="str">
        <f>IF('Gene Table'!D96="","",'Gene Table'!D96)</f>
        <v>RT</v>
      </c>
      <c r="C96" s="153" t="s">
        <v>374</v>
      </c>
      <c r="D96" s="154"/>
      <c r="E96" s="154"/>
      <c r="F96" s="154"/>
      <c r="G96" s="154"/>
      <c r="H96" s="154"/>
      <c r="I96" s="154"/>
      <c r="J96" s="154"/>
      <c r="K96" s="154"/>
      <c r="L96" s="154"/>
      <c r="M96" s="154"/>
      <c r="N96" s="157" t="e">
        <f>AVERAGE(Calculations!P97:Y97)</f>
        <v>#DIV/0!</v>
      </c>
      <c r="O96" s="158" t="e">
        <f>STDEV(Calculations!P97:Y97)</f>
        <v>#DIV/0!</v>
      </c>
    </row>
    <row r="97" spans="1:15" ht="12.75">
      <c r="A97" s="152"/>
      <c r="B97" s="39" t="str">
        <f>IF('Gene Table'!D97="","",'Gene Table'!D97)</f>
        <v>PCR</v>
      </c>
      <c r="C97" s="153" t="s">
        <v>375</v>
      </c>
      <c r="D97" s="154"/>
      <c r="E97" s="154"/>
      <c r="F97" s="154"/>
      <c r="G97" s="154"/>
      <c r="H97" s="154"/>
      <c r="I97" s="154"/>
      <c r="J97" s="154"/>
      <c r="K97" s="154"/>
      <c r="L97" s="154"/>
      <c r="M97" s="154"/>
      <c r="N97" s="157" t="e">
        <f>AVERAGE(Calculations!P98:Y98)</f>
        <v>#DIV/0!</v>
      </c>
      <c r="O97" s="158" t="e">
        <f>STDEV(Calculations!P98:Y98)</f>
        <v>#DIV/0!</v>
      </c>
    </row>
    <row r="98" spans="1:15" ht="12.75">
      <c r="A98" s="152"/>
      <c r="B98" s="39" t="str">
        <f>IF('Gene Table'!D98="","",'Gene Table'!D98)</f>
        <v>PCR</v>
      </c>
      <c r="C98" s="153" t="s">
        <v>377</v>
      </c>
      <c r="D98" s="154"/>
      <c r="E98" s="154"/>
      <c r="F98" s="154"/>
      <c r="G98" s="154"/>
      <c r="H98" s="154"/>
      <c r="I98" s="154"/>
      <c r="J98" s="154"/>
      <c r="K98" s="154"/>
      <c r="L98" s="154"/>
      <c r="M98" s="154"/>
      <c r="N98" s="157" t="e">
        <f>AVERAGE(Calculations!P99:Y99)</f>
        <v>#DIV/0!</v>
      </c>
      <c r="O98" s="158" t="e">
        <f>STDEV(Calculations!P99:Y99)</f>
        <v>#DIV/0!</v>
      </c>
    </row>
    <row r="99" spans="1:15" ht="12.75">
      <c r="A99" s="152" t="str">
        <f>'Gene Table'!A99</f>
        <v>Plate 2</v>
      </c>
      <c r="B99" s="39" t="str">
        <f>IF('Gene Table'!D99="","",'Gene Table'!D99)</f>
        <v>NM_003010</v>
      </c>
      <c r="C99" s="153" t="s">
        <v>9</v>
      </c>
      <c r="D99" s="154"/>
      <c r="E99" s="154"/>
      <c r="F99" s="154"/>
      <c r="G99" s="154"/>
      <c r="H99" s="154"/>
      <c r="I99" s="154"/>
      <c r="J99" s="154"/>
      <c r="K99" s="154"/>
      <c r="L99" s="154"/>
      <c r="M99" s="154"/>
      <c r="N99" s="157" t="e">
        <f>AVERAGE(Calculations!P100:Y100)</f>
        <v>#DIV/0!</v>
      </c>
      <c r="O99" s="158" t="e">
        <f>STDEV(Calculations!P100:Y100)</f>
        <v>#DIV/0!</v>
      </c>
    </row>
    <row r="100" spans="1:15" ht="12.75">
      <c r="A100" s="152"/>
      <c r="B100" s="39" t="str">
        <f>IF('Gene Table'!D100="","",'Gene Table'!D100)</f>
        <v>NM_022127</v>
      </c>
      <c r="C100" s="153" t="s">
        <v>13</v>
      </c>
      <c r="D100" s="154"/>
      <c r="E100" s="154"/>
      <c r="F100" s="154"/>
      <c r="G100" s="154"/>
      <c r="H100" s="154"/>
      <c r="I100" s="154"/>
      <c r="J100" s="154"/>
      <c r="K100" s="154"/>
      <c r="L100" s="154"/>
      <c r="M100" s="154"/>
      <c r="N100" s="157" t="e">
        <f>AVERAGE(Calculations!P101:Y101)</f>
        <v>#DIV/0!</v>
      </c>
      <c r="O100" s="158" t="e">
        <f>STDEV(Calculations!P101:Y101)</f>
        <v>#DIV/0!</v>
      </c>
    </row>
    <row r="101" spans="1:15" ht="12.75">
      <c r="A101" s="152"/>
      <c r="B101" s="39" t="str">
        <f>IF('Gene Table'!D101="","",'Gene Table'!D101)</f>
        <v>NM_000450</v>
      </c>
      <c r="C101" s="153" t="s">
        <v>17</v>
      </c>
      <c r="D101" s="154"/>
      <c r="E101" s="154"/>
      <c r="F101" s="154"/>
      <c r="G101" s="154"/>
      <c r="H101" s="154"/>
      <c r="I101" s="154"/>
      <c r="J101" s="154"/>
      <c r="K101" s="154"/>
      <c r="L101" s="154"/>
      <c r="M101" s="154"/>
      <c r="N101" s="157" t="e">
        <f>AVERAGE(Calculations!P102:Y102)</f>
        <v>#DIV/0!</v>
      </c>
      <c r="O101" s="158" t="e">
        <f>STDEV(Calculations!P102:Y102)</f>
        <v>#DIV/0!</v>
      </c>
    </row>
    <row r="102" spans="1:15" ht="12.75">
      <c r="A102" s="152"/>
      <c r="B102" s="39" t="str">
        <f>IF('Gene Table'!D102="","",'Gene Table'!D102)</f>
        <v>NM_001003398</v>
      </c>
      <c r="C102" s="153" t="s">
        <v>21</v>
      </c>
      <c r="D102" s="154"/>
      <c r="E102" s="154"/>
      <c r="F102" s="154"/>
      <c r="G102" s="154"/>
      <c r="H102" s="154"/>
      <c r="I102" s="154"/>
      <c r="J102" s="154"/>
      <c r="K102" s="154"/>
      <c r="L102" s="154"/>
      <c r="M102" s="154"/>
      <c r="N102" s="157" t="e">
        <f>AVERAGE(Calculations!P103:Y103)</f>
        <v>#DIV/0!</v>
      </c>
      <c r="O102" s="158" t="e">
        <f>STDEV(Calculations!P103:Y103)</f>
        <v>#DIV/0!</v>
      </c>
    </row>
    <row r="103" spans="1:15" ht="12.75">
      <c r="A103" s="152"/>
      <c r="B103" s="39" t="str">
        <f>IF('Gene Table'!D103="","",'Gene Table'!D103)</f>
        <v>NM_002985</v>
      </c>
      <c r="C103" s="153" t="s">
        <v>25</v>
      </c>
      <c r="D103" s="154"/>
      <c r="E103" s="154"/>
      <c r="F103" s="154"/>
      <c r="G103" s="154"/>
      <c r="H103" s="154"/>
      <c r="I103" s="154"/>
      <c r="J103" s="154"/>
      <c r="K103" s="154"/>
      <c r="L103" s="154"/>
      <c r="M103" s="154"/>
      <c r="N103" s="157" t="e">
        <f>AVERAGE(Calculations!P104:Y104)</f>
        <v>#DIV/0!</v>
      </c>
      <c r="O103" s="158" t="e">
        <f>STDEV(Calculations!P104:Y104)</f>
        <v>#DIV/0!</v>
      </c>
    </row>
    <row r="104" spans="1:15" ht="12.75">
      <c r="A104" s="152"/>
      <c r="B104" s="39" t="str">
        <f>IF('Gene Table'!D104="","",'Gene Table'!D104)</f>
        <v>NM_021133</v>
      </c>
      <c r="C104" s="153" t="s">
        <v>29</v>
      </c>
      <c r="D104" s="154"/>
      <c r="E104" s="154"/>
      <c r="F104" s="154"/>
      <c r="G104" s="154"/>
      <c r="H104" s="154"/>
      <c r="I104" s="154"/>
      <c r="J104" s="154"/>
      <c r="K104" s="154"/>
      <c r="L104" s="154"/>
      <c r="M104" s="154"/>
      <c r="N104" s="157" t="e">
        <f>AVERAGE(Calculations!P105:Y105)</f>
        <v>#DIV/0!</v>
      </c>
      <c r="O104" s="158" t="e">
        <f>STDEV(Calculations!P105:Y105)</f>
        <v>#DIV/0!</v>
      </c>
    </row>
    <row r="105" spans="1:15" ht="12.75">
      <c r="A105" s="152"/>
      <c r="B105" s="39" t="str">
        <f>IF('Gene Table'!D105="","",'Gene Table'!D105)</f>
        <v>NM_002894</v>
      </c>
      <c r="C105" s="153" t="s">
        <v>33</v>
      </c>
      <c r="D105" s="154"/>
      <c r="E105" s="154"/>
      <c r="F105" s="154"/>
      <c r="G105" s="154"/>
      <c r="H105" s="154"/>
      <c r="I105" s="154"/>
      <c r="J105" s="154"/>
      <c r="K105" s="154"/>
      <c r="L105" s="154"/>
      <c r="M105" s="154"/>
      <c r="N105" s="157" t="e">
        <f>AVERAGE(Calculations!P106:Y106)</f>
        <v>#DIV/0!</v>
      </c>
      <c r="O105" s="158" t="e">
        <f>STDEV(Calculations!P106:Y106)</f>
        <v>#DIV/0!</v>
      </c>
    </row>
    <row r="106" spans="1:15" ht="12.75">
      <c r="A106" s="152"/>
      <c r="B106" s="39" t="str">
        <f>IF('Gene Table'!D106="","",'Gene Table'!D106)</f>
        <v>NM_000321</v>
      </c>
      <c r="C106" s="153" t="s">
        <v>37</v>
      </c>
      <c r="D106" s="154"/>
      <c r="E106" s="154"/>
      <c r="F106" s="154"/>
      <c r="G106" s="154"/>
      <c r="H106" s="154"/>
      <c r="I106" s="154"/>
      <c r="J106" s="154"/>
      <c r="K106" s="154"/>
      <c r="L106" s="154"/>
      <c r="M106" s="154"/>
      <c r="N106" s="157" t="e">
        <f>AVERAGE(Calculations!P107:Y107)</f>
        <v>#DIV/0!</v>
      </c>
      <c r="O106" s="158" t="e">
        <f>STDEV(Calculations!P107:Y107)</f>
        <v>#DIV/0!</v>
      </c>
    </row>
    <row r="107" spans="1:15" ht="12.75">
      <c r="A107" s="152"/>
      <c r="B107" s="39" t="str">
        <f>IF('Gene Table'!D107="","",'Gene Table'!D107)</f>
        <v>NM_000314</v>
      </c>
      <c r="C107" s="153" t="s">
        <v>41</v>
      </c>
      <c r="D107" s="154"/>
      <c r="E107" s="154"/>
      <c r="F107" s="154"/>
      <c r="G107" s="154"/>
      <c r="H107" s="154"/>
      <c r="I107" s="154"/>
      <c r="J107" s="154"/>
      <c r="K107" s="154"/>
      <c r="L107" s="154"/>
      <c r="M107" s="154"/>
      <c r="N107" s="157" t="e">
        <f>AVERAGE(Calculations!P108:Y108)</f>
        <v>#DIV/0!</v>
      </c>
      <c r="O107" s="158" t="e">
        <f>STDEV(Calculations!P108:Y108)</f>
        <v>#DIV/0!</v>
      </c>
    </row>
    <row r="108" spans="1:15" ht="12.75">
      <c r="A108" s="152"/>
      <c r="B108" s="39" t="str">
        <f>IF('Gene Table'!D108="","",'Gene Table'!D108)</f>
        <v>NM_000264</v>
      </c>
      <c r="C108" s="153" t="s">
        <v>45</v>
      </c>
      <c r="D108" s="154"/>
      <c r="E108" s="154"/>
      <c r="F108" s="154"/>
      <c r="G108" s="154"/>
      <c r="H108" s="154"/>
      <c r="I108" s="154"/>
      <c r="J108" s="154"/>
      <c r="K108" s="154"/>
      <c r="L108" s="154"/>
      <c r="M108" s="154"/>
      <c r="N108" s="157" t="e">
        <f>AVERAGE(Calculations!P109:Y109)</f>
        <v>#DIV/0!</v>
      </c>
      <c r="O108" s="158" t="e">
        <f>STDEV(Calculations!P109:Y109)</f>
        <v>#DIV/0!</v>
      </c>
    </row>
    <row r="109" spans="1:15" ht="12.75">
      <c r="A109" s="152"/>
      <c r="B109" s="39" t="str">
        <f>IF('Gene Table'!D109="","",'Gene Table'!D109)</f>
        <v>NM_018315</v>
      </c>
      <c r="C109" s="153" t="s">
        <v>49</v>
      </c>
      <c r="D109" s="154"/>
      <c r="E109" s="154"/>
      <c r="F109" s="154"/>
      <c r="G109" s="154"/>
      <c r="H109" s="154"/>
      <c r="I109" s="154"/>
      <c r="J109" s="154"/>
      <c r="K109" s="154"/>
      <c r="L109" s="154"/>
      <c r="M109" s="154"/>
      <c r="N109" s="157" t="e">
        <f>AVERAGE(Calculations!P110:Y110)</f>
        <v>#DIV/0!</v>
      </c>
      <c r="O109" s="158" t="e">
        <f>STDEV(Calculations!P110:Y110)</f>
        <v>#DIV/0!</v>
      </c>
    </row>
    <row r="110" spans="1:15" ht="12.75">
      <c r="A110" s="152"/>
      <c r="B110" s="39" t="str">
        <f>IF('Gene Table'!D110="","",'Gene Table'!D110)</f>
        <v>NM_005037</v>
      </c>
      <c r="C110" s="153" t="s">
        <v>53</v>
      </c>
      <c r="D110" s="154"/>
      <c r="E110" s="154"/>
      <c r="F110" s="154"/>
      <c r="G110" s="154"/>
      <c r="H110" s="154"/>
      <c r="I110" s="154"/>
      <c r="J110" s="154"/>
      <c r="K110" s="154"/>
      <c r="L110" s="154"/>
      <c r="M110" s="154"/>
      <c r="N110" s="157" t="e">
        <f>AVERAGE(Calculations!P111:Y111)</f>
        <v>#DIV/0!</v>
      </c>
      <c r="O110" s="158" t="e">
        <f>STDEV(Calculations!P111:Y111)</f>
        <v>#DIV/0!</v>
      </c>
    </row>
    <row r="111" spans="1:15" ht="12.75">
      <c r="A111" s="152"/>
      <c r="B111" s="39" t="str">
        <f>IF('Gene Table'!D111="","",'Gene Table'!D111)</f>
        <v>NM_019077</v>
      </c>
      <c r="C111" s="153" t="s">
        <v>57</v>
      </c>
      <c r="D111" s="154"/>
      <c r="E111" s="154"/>
      <c r="F111" s="154"/>
      <c r="G111" s="154"/>
      <c r="H111" s="154"/>
      <c r="I111" s="154"/>
      <c r="J111" s="154"/>
      <c r="K111" s="154"/>
      <c r="L111" s="154"/>
      <c r="M111" s="154"/>
      <c r="N111" s="157" t="e">
        <f>AVERAGE(Calculations!P112:Y112)</f>
        <v>#DIV/0!</v>
      </c>
      <c r="O111" s="158" t="e">
        <f>STDEV(Calculations!P112:Y112)</f>
        <v>#DIV/0!</v>
      </c>
    </row>
    <row r="112" spans="1:15" ht="12.75">
      <c r="A112" s="152"/>
      <c r="B112" s="39" t="str">
        <f>IF('Gene Table'!D112="","",'Gene Table'!D112)</f>
        <v>NM_000534</v>
      </c>
      <c r="C112" s="153" t="s">
        <v>61</v>
      </c>
      <c r="D112" s="154"/>
      <c r="E112" s="154"/>
      <c r="F112" s="154"/>
      <c r="G112" s="154"/>
      <c r="H112" s="154"/>
      <c r="I112" s="154"/>
      <c r="J112" s="154"/>
      <c r="K112" s="154"/>
      <c r="L112" s="154"/>
      <c r="M112" s="154"/>
      <c r="N112" s="157" t="e">
        <f>AVERAGE(Calculations!P113:Y113)</f>
        <v>#DIV/0!</v>
      </c>
      <c r="O112" s="158" t="e">
        <f>STDEV(Calculations!P113:Y113)</f>
        <v>#DIV/0!</v>
      </c>
    </row>
    <row r="113" spans="1:15" ht="12.75">
      <c r="A113" s="152"/>
      <c r="B113" s="39" t="str">
        <f>IF('Gene Table'!D113="","",'Gene Table'!D113)</f>
        <v>NM_181504</v>
      </c>
      <c r="C113" s="153" t="s">
        <v>65</v>
      </c>
      <c r="D113" s="154"/>
      <c r="E113" s="154"/>
      <c r="F113" s="154"/>
      <c r="G113" s="154"/>
      <c r="H113" s="154"/>
      <c r="I113" s="154"/>
      <c r="J113" s="154"/>
      <c r="K113" s="154"/>
      <c r="L113" s="154"/>
      <c r="M113" s="154"/>
      <c r="N113" s="157" t="e">
        <f>AVERAGE(Calculations!P114:Y114)</f>
        <v>#DIV/0!</v>
      </c>
      <c r="O113" s="158" t="e">
        <f>STDEV(Calculations!P114:Y114)</f>
        <v>#DIV/0!</v>
      </c>
    </row>
    <row r="114" spans="1:15" ht="12.75">
      <c r="A114" s="152"/>
      <c r="B114" s="39" t="str">
        <f>IF('Gene Table'!D114="","",'Gene Table'!D114)</f>
        <v>NM_000927</v>
      </c>
      <c r="C114" s="153" t="s">
        <v>69</v>
      </c>
      <c r="D114" s="154"/>
      <c r="E114" s="154"/>
      <c r="F114" s="154"/>
      <c r="G114" s="154"/>
      <c r="H114" s="154"/>
      <c r="I114" s="154"/>
      <c r="J114" s="154"/>
      <c r="K114" s="154"/>
      <c r="L114" s="154"/>
      <c r="M114" s="154"/>
      <c r="N114" s="157" t="e">
        <f>AVERAGE(Calculations!P115:Y115)</f>
        <v>#DIV/0!</v>
      </c>
      <c r="O114" s="158" t="e">
        <f>STDEV(Calculations!P115:Y115)</f>
        <v>#DIV/0!</v>
      </c>
    </row>
    <row r="115" spans="1:15" ht="12.75">
      <c r="A115" s="152"/>
      <c r="B115" s="39" t="str">
        <f>IF('Gene Table'!D115="","",'Gene Table'!D115)</f>
        <v>NM_182944</v>
      </c>
      <c r="C115" s="153" t="s">
        <v>73</v>
      </c>
      <c r="D115" s="154"/>
      <c r="E115" s="154"/>
      <c r="F115" s="154"/>
      <c r="G115" s="154"/>
      <c r="H115" s="154"/>
      <c r="I115" s="154"/>
      <c r="J115" s="154"/>
      <c r="K115" s="154"/>
      <c r="L115" s="154"/>
      <c r="M115" s="154"/>
      <c r="N115" s="157" t="e">
        <f>AVERAGE(Calculations!P116:Y116)</f>
        <v>#DIV/0!</v>
      </c>
      <c r="O115" s="158" t="e">
        <f>STDEV(Calculations!P116:Y116)</f>
        <v>#DIV/0!</v>
      </c>
    </row>
    <row r="116" spans="1:15" ht="12.75">
      <c r="A116" s="152"/>
      <c r="B116" s="39" t="str">
        <f>IF('Gene Table'!D116="","",'Gene Table'!D116)</f>
        <v>NM_001007156</v>
      </c>
      <c r="C116" s="153" t="s">
        <v>77</v>
      </c>
      <c r="D116" s="154"/>
      <c r="E116" s="154"/>
      <c r="F116" s="154"/>
      <c r="G116" s="154"/>
      <c r="H116" s="154"/>
      <c r="I116" s="154"/>
      <c r="J116" s="154"/>
      <c r="K116" s="154"/>
      <c r="L116" s="154"/>
      <c r="M116" s="154"/>
      <c r="N116" s="157" t="e">
        <f>AVERAGE(Calculations!P117:Y117)</f>
        <v>#DIV/0!</v>
      </c>
      <c r="O116" s="158" t="e">
        <f>STDEV(Calculations!P117:Y117)</f>
        <v>#DIV/0!</v>
      </c>
    </row>
    <row r="117" spans="1:15" ht="12.75">
      <c r="A117" s="152"/>
      <c r="B117" s="39" t="str">
        <f>IF('Gene Table'!D117="","",'Gene Table'!D117)</f>
        <v>NM_002524</v>
      </c>
      <c r="C117" s="153" t="s">
        <v>81</v>
      </c>
      <c r="D117" s="154"/>
      <c r="E117" s="154"/>
      <c r="F117" s="154"/>
      <c r="G117" s="154"/>
      <c r="H117" s="154"/>
      <c r="I117" s="154"/>
      <c r="J117" s="154"/>
      <c r="K117" s="154"/>
      <c r="L117" s="154"/>
      <c r="M117" s="154"/>
      <c r="N117" s="157" t="e">
        <f>AVERAGE(Calculations!P118:Y118)</f>
        <v>#DIV/0!</v>
      </c>
      <c r="O117" s="158" t="e">
        <f>STDEV(Calculations!P118:Y118)</f>
        <v>#DIV/0!</v>
      </c>
    </row>
    <row r="118" spans="1:15" ht="12.75">
      <c r="A118" s="152"/>
      <c r="B118" s="39" t="str">
        <f>IF('Gene Table'!D118="","",'Gene Table'!D118)</f>
        <v>NM_003998</v>
      </c>
      <c r="C118" s="153" t="s">
        <v>85</v>
      </c>
      <c r="D118" s="154"/>
      <c r="E118" s="154"/>
      <c r="F118" s="154"/>
      <c r="G118" s="154"/>
      <c r="H118" s="154"/>
      <c r="I118" s="154"/>
      <c r="J118" s="154"/>
      <c r="K118" s="154"/>
      <c r="L118" s="154"/>
      <c r="M118" s="154"/>
      <c r="N118" s="157" t="e">
        <f>AVERAGE(Calculations!P119:Y119)</f>
        <v>#DIV/0!</v>
      </c>
      <c r="O118" s="158" t="e">
        <f>STDEV(Calculations!P119:Y119)</f>
        <v>#DIV/0!</v>
      </c>
    </row>
    <row r="119" spans="1:15" ht="12.75">
      <c r="A119" s="152"/>
      <c r="B119" s="39" t="str">
        <f>IF('Gene Table'!D119="","",'Gene Table'!D119)</f>
        <v>NM_000268</v>
      </c>
      <c r="C119" s="153" t="s">
        <v>89</v>
      </c>
      <c r="D119" s="154"/>
      <c r="E119" s="154"/>
      <c r="F119" s="154"/>
      <c r="G119" s="154"/>
      <c r="H119" s="154"/>
      <c r="I119" s="154"/>
      <c r="J119" s="154"/>
      <c r="K119" s="154"/>
      <c r="L119" s="154"/>
      <c r="M119" s="154"/>
      <c r="N119" s="157" t="e">
        <f>AVERAGE(Calculations!P120:Y120)</f>
        <v>#DIV/0!</v>
      </c>
      <c r="O119" s="158" t="e">
        <f>STDEV(Calculations!P120:Y120)</f>
        <v>#DIV/0!</v>
      </c>
    </row>
    <row r="120" spans="1:15" ht="12.75">
      <c r="A120" s="152"/>
      <c r="B120" s="39" t="str">
        <f>IF('Gene Table'!D120="","",'Gene Table'!D120)</f>
        <v>NM_000267</v>
      </c>
      <c r="C120" s="153" t="s">
        <v>93</v>
      </c>
      <c r="D120" s="154"/>
      <c r="E120" s="154"/>
      <c r="F120" s="154"/>
      <c r="G120" s="154"/>
      <c r="H120" s="154"/>
      <c r="I120" s="154"/>
      <c r="J120" s="154"/>
      <c r="K120" s="154"/>
      <c r="L120" s="154"/>
      <c r="M120" s="154"/>
      <c r="N120" s="157" t="e">
        <f>AVERAGE(Calculations!P121:Y121)</f>
        <v>#DIV/0!</v>
      </c>
      <c r="O120" s="158" t="e">
        <f>STDEV(Calculations!P121:Y121)</f>
        <v>#DIV/0!</v>
      </c>
    </row>
    <row r="121" spans="1:15" ht="12.75">
      <c r="A121" s="152"/>
      <c r="B121" s="39" t="str">
        <f>IF('Gene Table'!D121="","",'Gene Table'!D121)</f>
        <v>NM_002485</v>
      </c>
      <c r="C121" s="153" t="s">
        <v>97</v>
      </c>
      <c r="D121" s="154"/>
      <c r="E121" s="154"/>
      <c r="F121" s="154"/>
      <c r="G121" s="154"/>
      <c r="H121" s="154"/>
      <c r="I121" s="154"/>
      <c r="J121" s="154"/>
      <c r="K121" s="154"/>
      <c r="L121" s="154"/>
      <c r="M121" s="154"/>
      <c r="N121" s="157" t="e">
        <f>AVERAGE(Calculations!P122:Y122)</f>
        <v>#DIV/0!</v>
      </c>
      <c r="O121" s="158" t="e">
        <f>STDEV(Calculations!P122:Y122)</f>
        <v>#DIV/0!</v>
      </c>
    </row>
    <row r="122" spans="1:15" ht="12.75">
      <c r="A122" s="152"/>
      <c r="B122" s="39" t="str">
        <f>IF('Gene Table'!D122="","",'Gene Table'!D122)</f>
        <v>NM_000254</v>
      </c>
      <c r="C122" s="153" t="s">
        <v>101</v>
      </c>
      <c r="D122" s="154"/>
      <c r="E122" s="154"/>
      <c r="F122" s="154"/>
      <c r="G122" s="154"/>
      <c r="H122" s="154"/>
      <c r="I122" s="154"/>
      <c r="J122" s="154"/>
      <c r="K122" s="154"/>
      <c r="L122" s="154"/>
      <c r="M122" s="154"/>
      <c r="N122" s="157" t="e">
        <f>AVERAGE(Calculations!P123:Y123)</f>
        <v>#DIV/0!</v>
      </c>
      <c r="O122" s="158" t="e">
        <f>STDEV(Calculations!P123:Y123)</f>
        <v>#DIV/0!</v>
      </c>
    </row>
    <row r="123" spans="1:15" ht="12.75">
      <c r="A123" s="152"/>
      <c r="B123" s="39" t="str">
        <f>IF('Gene Table'!D123="","",'Gene Table'!D123)</f>
        <v>NM_002439</v>
      </c>
      <c r="C123" s="153" t="s">
        <v>105</v>
      </c>
      <c r="D123" s="154"/>
      <c r="E123" s="154"/>
      <c r="F123" s="154"/>
      <c r="G123" s="154"/>
      <c r="H123" s="154"/>
      <c r="I123" s="154"/>
      <c r="J123" s="154"/>
      <c r="K123" s="154"/>
      <c r="L123" s="154"/>
      <c r="M123" s="154"/>
      <c r="N123" s="157" t="e">
        <f>AVERAGE(Calculations!P124:Y124)</f>
        <v>#DIV/0!</v>
      </c>
      <c r="O123" s="158" t="e">
        <f>STDEV(Calculations!P124:Y124)</f>
        <v>#DIV/0!</v>
      </c>
    </row>
    <row r="124" spans="1:15" ht="12.75">
      <c r="A124" s="152"/>
      <c r="B124" s="39" t="str">
        <f>IF('Gene Table'!D124="","",'Gene Table'!D124)</f>
        <v>NM_019899</v>
      </c>
      <c r="C124" s="153" t="s">
        <v>109</v>
      </c>
      <c r="D124" s="154"/>
      <c r="E124" s="154"/>
      <c r="F124" s="154"/>
      <c r="G124" s="154"/>
      <c r="H124" s="154"/>
      <c r="I124" s="154"/>
      <c r="J124" s="154"/>
      <c r="K124" s="154"/>
      <c r="L124" s="154"/>
      <c r="M124" s="154"/>
      <c r="N124" s="157" t="e">
        <f>AVERAGE(Calculations!P125:Y125)</f>
        <v>#DIV/0!</v>
      </c>
      <c r="O124" s="158" t="e">
        <f>STDEV(Calculations!P125:Y125)</f>
        <v>#DIV/0!</v>
      </c>
    </row>
    <row r="125" spans="1:15" ht="12.75">
      <c r="A125" s="152"/>
      <c r="B125" s="39" t="str">
        <f>IF('Gene Table'!D125="","",'Gene Table'!D125)</f>
        <v>NM_000250</v>
      </c>
      <c r="C125" s="153" t="s">
        <v>113</v>
      </c>
      <c r="D125" s="154"/>
      <c r="E125" s="154"/>
      <c r="F125" s="154"/>
      <c r="G125" s="154"/>
      <c r="H125" s="154"/>
      <c r="I125" s="154"/>
      <c r="J125" s="154"/>
      <c r="K125" s="154"/>
      <c r="L125" s="154"/>
      <c r="M125" s="154"/>
      <c r="N125" s="157" t="e">
        <f>AVERAGE(Calculations!P126:Y126)</f>
        <v>#DIV/0!</v>
      </c>
      <c r="O125" s="158" t="e">
        <f>STDEV(Calculations!P126:Y126)</f>
        <v>#DIV/0!</v>
      </c>
    </row>
    <row r="126" spans="1:15" ht="12.75">
      <c r="A126" s="152"/>
      <c r="B126" s="39" t="str">
        <f>IF('Gene Table'!D126="","",'Gene Table'!D126)</f>
        <v>NM_005373</v>
      </c>
      <c r="C126" s="153" t="s">
        <v>117</v>
      </c>
      <c r="D126" s="154"/>
      <c r="E126" s="154"/>
      <c r="F126" s="154"/>
      <c r="G126" s="154"/>
      <c r="H126" s="154"/>
      <c r="I126" s="154"/>
      <c r="J126" s="154"/>
      <c r="K126" s="154"/>
      <c r="L126" s="154"/>
      <c r="M126" s="154"/>
      <c r="N126" s="157" t="e">
        <f>AVERAGE(Calculations!P127:Y127)</f>
        <v>#DIV/0!</v>
      </c>
      <c r="O126" s="158" t="e">
        <f>STDEV(Calculations!P127:Y127)</f>
        <v>#DIV/0!</v>
      </c>
    </row>
    <row r="127" spans="1:15" ht="12.75">
      <c r="A127" s="152"/>
      <c r="B127" s="39" t="str">
        <f>IF('Gene Table'!D127="","",'Gene Table'!D127)</f>
        <v>NM_000245</v>
      </c>
      <c r="C127" s="153" t="s">
        <v>121</v>
      </c>
      <c r="D127" s="154"/>
      <c r="E127" s="154"/>
      <c r="F127" s="154"/>
      <c r="G127" s="154"/>
      <c r="H127" s="154"/>
      <c r="I127" s="154"/>
      <c r="J127" s="154"/>
      <c r="K127" s="154"/>
      <c r="L127" s="154"/>
      <c r="M127" s="154"/>
      <c r="N127" s="157" t="e">
        <f>AVERAGE(Calculations!P128:Y128)</f>
        <v>#DIV/0!</v>
      </c>
      <c r="O127" s="158" t="e">
        <f>STDEV(Calculations!P128:Y128)</f>
        <v>#DIV/0!</v>
      </c>
    </row>
    <row r="128" spans="1:15" ht="12.75">
      <c r="A128" s="152"/>
      <c r="B128" s="39" t="str">
        <f>IF('Gene Table'!D128="","",'Gene Table'!D128)</f>
        <v>NM_005902</v>
      </c>
      <c r="C128" s="153" t="s">
        <v>125</v>
      </c>
      <c r="D128" s="154"/>
      <c r="E128" s="154"/>
      <c r="F128" s="154"/>
      <c r="G128" s="154"/>
      <c r="H128" s="154"/>
      <c r="I128" s="154"/>
      <c r="J128" s="154"/>
      <c r="K128" s="154"/>
      <c r="L128" s="154"/>
      <c r="M128" s="154"/>
      <c r="N128" s="157" t="e">
        <f>AVERAGE(Calculations!P129:Y129)</f>
        <v>#DIV/0!</v>
      </c>
      <c r="O128" s="158" t="e">
        <f>STDEV(Calculations!P129:Y129)</f>
        <v>#DIV/0!</v>
      </c>
    </row>
    <row r="129" spans="1:15" ht="12.75">
      <c r="A129" s="152"/>
      <c r="B129" s="39" t="str">
        <f>IF('Gene Table'!D129="","",'Gene Table'!D129)</f>
        <v>NM_001003652</v>
      </c>
      <c r="C129" s="153" t="s">
        <v>129</v>
      </c>
      <c r="D129" s="154"/>
      <c r="E129" s="154"/>
      <c r="F129" s="154"/>
      <c r="G129" s="154"/>
      <c r="H129" s="154"/>
      <c r="I129" s="154"/>
      <c r="J129" s="154"/>
      <c r="K129" s="154"/>
      <c r="L129" s="154"/>
      <c r="M129" s="154"/>
      <c r="N129" s="157" t="e">
        <f>AVERAGE(Calculations!P130:Y130)</f>
        <v>#DIV/0!</v>
      </c>
      <c r="O129" s="158" t="e">
        <f>STDEV(Calculations!P130:Y130)</f>
        <v>#DIV/0!</v>
      </c>
    </row>
    <row r="130" spans="1:15" ht="12.75">
      <c r="A130" s="152"/>
      <c r="B130" s="39" t="str">
        <f>IF('Gene Table'!D130="","",'Gene Table'!D130)</f>
        <v>NM_002312</v>
      </c>
      <c r="C130" s="153" t="s">
        <v>133</v>
      </c>
      <c r="D130" s="154"/>
      <c r="E130" s="154"/>
      <c r="F130" s="154"/>
      <c r="G130" s="154"/>
      <c r="H130" s="154"/>
      <c r="I130" s="154"/>
      <c r="J130" s="154"/>
      <c r="K130" s="154"/>
      <c r="L130" s="154"/>
      <c r="M130" s="154"/>
      <c r="N130" s="157" t="e">
        <f>AVERAGE(Calculations!P131:Y131)</f>
        <v>#DIV/0!</v>
      </c>
      <c r="O130" s="158" t="e">
        <f>STDEV(Calculations!P131:Y131)</f>
        <v>#DIV/0!</v>
      </c>
    </row>
    <row r="131" spans="1:15" ht="12.75">
      <c r="A131" s="152"/>
      <c r="B131" s="39" t="str">
        <f>IF('Gene Table'!D131="","",'Gene Table'!D131)</f>
        <v>NM_013975</v>
      </c>
      <c r="C131" s="153" t="s">
        <v>137</v>
      </c>
      <c r="D131" s="154"/>
      <c r="E131" s="154"/>
      <c r="F131" s="154"/>
      <c r="G131" s="154"/>
      <c r="H131" s="154"/>
      <c r="I131" s="154"/>
      <c r="J131" s="154"/>
      <c r="K131" s="154"/>
      <c r="L131" s="154"/>
      <c r="M131" s="154"/>
      <c r="N131" s="157" t="e">
        <f>AVERAGE(Calculations!P132:Y132)</f>
        <v>#DIV/0!</v>
      </c>
      <c r="O131" s="158" t="e">
        <f>STDEV(Calculations!P132:Y132)</f>
        <v>#DIV/0!</v>
      </c>
    </row>
    <row r="132" spans="1:15" ht="12.75">
      <c r="A132" s="152"/>
      <c r="B132" s="39" t="str">
        <f>IF('Gene Table'!D132="","",'Gene Table'!D132)</f>
        <v>NM_000222</v>
      </c>
      <c r="C132" s="153" t="s">
        <v>141</v>
      </c>
      <c r="D132" s="154"/>
      <c r="E132" s="154"/>
      <c r="F132" s="154"/>
      <c r="G132" s="154"/>
      <c r="H132" s="154"/>
      <c r="I132" s="154"/>
      <c r="J132" s="154"/>
      <c r="K132" s="154"/>
      <c r="L132" s="154"/>
      <c r="M132" s="154"/>
      <c r="N132" s="157" t="e">
        <f>AVERAGE(Calculations!P133:Y133)</f>
        <v>#DIV/0!</v>
      </c>
      <c r="O132" s="158" t="e">
        <f>STDEV(Calculations!P133:Y133)</f>
        <v>#DIV/0!</v>
      </c>
    </row>
    <row r="133" spans="1:15" ht="12.75">
      <c r="A133" s="152"/>
      <c r="B133" s="39" t="str">
        <f>IF('Gene Table'!D133="","",'Gene Table'!D133)</f>
        <v>NM_004972</v>
      </c>
      <c r="C133" s="153" t="s">
        <v>145</v>
      </c>
      <c r="D133" s="154"/>
      <c r="E133" s="154"/>
      <c r="F133" s="154"/>
      <c r="G133" s="154"/>
      <c r="H133" s="154"/>
      <c r="I133" s="154"/>
      <c r="J133" s="154"/>
      <c r="K133" s="154"/>
      <c r="L133" s="154"/>
      <c r="M133" s="154"/>
      <c r="N133" s="157" t="e">
        <f>AVERAGE(Calculations!P134:Y134)</f>
        <v>#DIV/0!</v>
      </c>
      <c r="O133" s="158" t="e">
        <f>STDEV(Calculations!P134:Y134)</f>
        <v>#DIV/0!</v>
      </c>
    </row>
    <row r="134" spans="1:15" ht="12.75">
      <c r="A134" s="152"/>
      <c r="B134" s="39" t="str">
        <f>IF('Gene Table'!D134="","",'Gene Table'!D134)</f>
        <v>NM_005544</v>
      </c>
      <c r="C134" s="153" t="s">
        <v>149</v>
      </c>
      <c r="D134" s="154"/>
      <c r="E134" s="154"/>
      <c r="F134" s="154"/>
      <c r="G134" s="154"/>
      <c r="H134" s="154"/>
      <c r="I134" s="154"/>
      <c r="J134" s="154"/>
      <c r="K134" s="154"/>
      <c r="L134" s="154"/>
      <c r="M134" s="154"/>
      <c r="N134" s="157" t="e">
        <f>AVERAGE(Calculations!P135:Y135)</f>
        <v>#DIV/0!</v>
      </c>
      <c r="O134" s="158" t="e">
        <f>STDEV(Calculations!P135:Y135)</f>
        <v>#DIV/0!</v>
      </c>
    </row>
    <row r="135" spans="1:15" ht="12.75">
      <c r="A135" s="152"/>
      <c r="B135" s="39" t="str">
        <f>IF('Gene Table'!D135="","",'Gene Table'!D135)</f>
        <v>NM_000639</v>
      </c>
      <c r="C135" s="153" t="s">
        <v>153</v>
      </c>
      <c r="D135" s="154"/>
      <c r="E135" s="154"/>
      <c r="F135" s="154"/>
      <c r="G135" s="154"/>
      <c r="H135" s="154"/>
      <c r="I135" s="154"/>
      <c r="J135" s="154"/>
      <c r="K135" s="154"/>
      <c r="L135" s="154"/>
      <c r="M135" s="154"/>
      <c r="N135" s="157" t="e">
        <f>AVERAGE(Calculations!P136:Y136)</f>
        <v>#DIV/0!</v>
      </c>
      <c r="O135" s="158" t="e">
        <f>STDEV(Calculations!P136:Y136)</f>
        <v>#DIV/0!</v>
      </c>
    </row>
    <row r="136" spans="1:15" ht="12.75">
      <c r="A136" s="152"/>
      <c r="B136" s="39" t="str">
        <f>IF('Gene Table'!D136="","",'Gene Table'!D136)</f>
        <v>NM_000418</v>
      </c>
      <c r="C136" s="153" t="s">
        <v>157</v>
      </c>
      <c r="D136" s="154"/>
      <c r="E136" s="154"/>
      <c r="F136" s="154"/>
      <c r="G136" s="154"/>
      <c r="H136" s="154"/>
      <c r="I136" s="154"/>
      <c r="J136" s="154"/>
      <c r="K136" s="154"/>
      <c r="L136" s="154"/>
      <c r="M136" s="154"/>
      <c r="N136" s="157" t="e">
        <f>AVERAGE(Calculations!P137:Y137)</f>
        <v>#DIV/0!</v>
      </c>
      <c r="O136" s="158" t="e">
        <f>STDEV(Calculations!P137:Y137)</f>
        <v>#DIV/0!</v>
      </c>
    </row>
    <row r="137" spans="1:15" ht="12.75">
      <c r="A137" s="152"/>
      <c r="B137" s="39" t="str">
        <f>IF('Gene Table'!D137="","",'Gene Table'!D137)</f>
        <v>NM_000589</v>
      </c>
      <c r="C137" s="153" t="s">
        <v>161</v>
      </c>
      <c r="D137" s="154"/>
      <c r="E137" s="154"/>
      <c r="F137" s="154"/>
      <c r="G137" s="154"/>
      <c r="H137" s="154"/>
      <c r="I137" s="154"/>
      <c r="J137" s="154"/>
      <c r="K137" s="154"/>
      <c r="L137" s="154"/>
      <c r="M137" s="154"/>
      <c r="N137" s="157" t="e">
        <f>AVERAGE(Calculations!P138:Y138)</f>
        <v>#DIV/0!</v>
      </c>
      <c r="O137" s="158" t="e">
        <f>STDEV(Calculations!P138:Y138)</f>
        <v>#DIV/0!</v>
      </c>
    </row>
    <row r="138" spans="1:15" ht="12.75">
      <c r="A138" s="152"/>
      <c r="B138" s="39" t="str">
        <f>IF('Gene Table'!D138="","",'Gene Table'!D138)</f>
        <v>NM_000599</v>
      </c>
      <c r="C138" s="153" t="s">
        <v>165</v>
      </c>
      <c r="D138" s="154"/>
      <c r="E138" s="154"/>
      <c r="F138" s="154"/>
      <c r="G138" s="154"/>
      <c r="H138" s="154"/>
      <c r="I138" s="154"/>
      <c r="J138" s="154"/>
      <c r="K138" s="154"/>
      <c r="L138" s="154"/>
      <c r="M138" s="154"/>
      <c r="N138" s="157" t="e">
        <f>AVERAGE(Calculations!P139:Y139)</f>
        <v>#DIV/0!</v>
      </c>
      <c r="O138" s="158" t="e">
        <f>STDEV(Calculations!P139:Y139)</f>
        <v>#DIV/0!</v>
      </c>
    </row>
    <row r="139" spans="1:15" ht="12.75">
      <c r="A139" s="152"/>
      <c r="B139" s="39" t="str">
        <f>IF('Gene Table'!D139="","",'Gene Table'!D139)</f>
        <v>NM_000598</v>
      </c>
      <c r="C139" s="153" t="s">
        <v>169</v>
      </c>
      <c r="D139" s="154"/>
      <c r="E139" s="154"/>
      <c r="F139" s="154"/>
      <c r="G139" s="154"/>
      <c r="H139" s="154"/>
      <c r="I139" s="154"/>
      <c r="J139" s="154"/>
      <c r="K139" s="154"/>
      <c r="L139" s="154"/>
      <c r="M139" s="154"/>
      <c r="N139" s="157" t="e">
        <f>AVERAGE(Calculations!P140:Y140)</f>
        <v>#DIV/0!</v>
      </c>
      <c r="O139" s="158" t="e">
        <f>STDEV(Calculations!P140:Y140)</f>
        <v>#DIV/0!</v>
      </c>
    </row>
    <row r="140" spans="1:15" ht="12.75">
      <c r="A140" s="152"/>
      <c r="B140" s="39" t="str">
        <f>IF('Gene Table'!D140="","",'Gene Table'!D140)</f>
        <v>NM_000596</v>
      </c>
      <c r="C140" s="153" t="s">
        <v>173</v>
      </c>
      <c r="D140" s="154"/>
      <c r="E140" s="154"/>
      <c r="F140" s="154"/>
      <c r="G140" s="154"/>
      <c r="H140" s="154"/>
      <c r="I140" s="154"/>
      <c r="J140" s="154"/>
      <c r="K140" s="154"/>
      <c r="L140" s="154"/>
      <c r="M140" s="154"/>
      <c r="N140" s="157" t="e">
        <f>AVERAGE(Calculations!P141:Y141)</f>
        <v>#DIV/0!</v>
      </c>
      <c r="O140" s="158" t="e">
        <f>STDEV(Calculations!P141:Y141)</f>
        <v>#DIV/0!</v>
      </c>
    </row>
    <row r="141" spans="1:15" ht="12.75">
      <c r="A141" s="152"/>
      <c r="B141" s="39" t="str">
        <f>IF('Gene Table'!D141="","",'Gene Table'!D141)</f>
        <v>NM_000875</v>
      </c>
      <c r="C141" s="153" t="s">
        <v>177</v>
      </c>
      <c r="D141" s="154"/>
      <c r="E141" s="154"/>
      <c r="F141" s="154"/>
      <c r="G141" s="154"/>
      <c r="H141" s="154"/>
      <c r="I141" s="154"/>
      <c r="J141" s="154"/>
      <c r="K141" s="154"/>
      <c r="L141" s="154"/>
      <c r="M141" s="154"/>
      <c r="N141" s="157" t="e">
        <f>AVERAGE(Calculations!P142:Y142)</f>
        <v>#DIV/0!</v>
      </c>
      <c r="O141" s="158" t="e">
        <f>STDEV(Calculations!P142:Y142)</f>
        <v>#DIV/0!</v>
      </c>
    </row>
    <row r="142" spans="1:15" ht="12.75">
      <c r="A142" s="152"/>
      <c r="B142" s="39" t="str">
        <f>IF('Gene Table'!D142="","",'Gene Table'!D142)</f>
        <v>NM_005896</v>
      </c>
      <c r="C142" s="153" t="s">
        <v>181</v>
      </c>
      <c r="D142" s="154"/>
      <c r="E142" s="154"/>
      <c r="F142" s="154"/>
      <c r="G142" s="154"/>
      <c r="H142" s="154"/>
      <c r="I142" s="154"/>
      <c r="J142" s="154"/>
      <c r="K142" s="154"/>
      <c r="L142" s="154"/>
      <c r="M142" s="154"/>
      <c r="N142" s="157" t="e">
        <f>AVERAGE(Calculations!P143:Y143)</f>
        <v>#DIV/0!</v>
      </c>
      <c r="O142" s="158" t="e">
        <f>STDEV(Calculations!P143:Y143)</f>
        <v>#DIV/0!</v>
      </c>
    </row>
    <row r="143" spans="1:15" ht="12.75">
      <c r="A143" s="152"/>
      <c r="B143" s="39" t="str">
        <f>IF('Gene Table'!D143="","",'Gene Table'!D143)</f>
        <v>NM_001168</v>
      </c>
      <c r="C143" s="153" t="s">
        <v>185</v>
      </c>
      <c r="D143" s="154"/>
      <c r="E143" s="154"/>
      <c r="F143" s="154"/>
      <c r="G143" s="154"/>
      <c r="H143" s="154"/>
      <c r="I143" s="154"/>
      <c r="J143" s="154"/>
      <c r="K143" s="154"/>
      <c r="L143" s="154"/>
      <c r="M143" s="154"/>
      <c r="N143" s="157" t="e">
        <f>AVERAGE(Calculations!P144:Y144)</f>
        <v>#DIV/0!</v>
      </c>
      <c r="O143" s="158" t="e">
        <f>STDEV(Calculations!P144:Y144)</f>
        <v>#DIV/0!</v>
      </c>
    </row>
    <row r="144" spans="1:15" ht="12.75">
      <c r="A144" s="152"/>
      <c r="B144" s="39" t="str">
        <f>IF('Gene Table'!D144="","",'Gene Table'!D144)</f>
        <v>NM_005343</v>
      </c>
      <c r="C144" s="153" t="s">
        <v>189</v>
      </c>
      <c r="D144" s="154"/>
      <c r="E144" s="154"/>
      <c r="F144" s="154"/>
      <c r="G144" s="154"/>
      <c r="H144" s="154"/>
      <c r="I144" s="154"/>
      <c r="J144" s="154"/>
      <c r="K144" s="154"/>
      <c r="L144" s="154"/>
      <c r="M144" s="154"/>
      <c r="N144" s="157" t="e">
        <f>AVERAGE(Calculations!P145:Y145)</f>
        <v>#DIV/0!</v>
      </c>
      <c r="O144" s="158" t="e">
        <f>STDEV(Calculations!P145:Y145)</f>
        <v>#DIV/0!</v>
      </c>
    </row>
    <row r="145" spans="1:15" ht="12.75">
      <c r="A145" s="152"/>
      <c r="B145" s="39" t="str">
        <f>IF('Gene Table'!D145="","",'Gene Table'!D145)</f>
        <v>NM_002116</v>
      </c>
      <c r="C145" s="153" t="s">
        <v>193</v>
      </c>
      <c r="D145" s="154"/>
      <c r="E145" s="154"/>
      <c r="F145" s="154"/>
      <c r="G145" s="154"/>
      <c r="H145" s="154"/>
      <c r="I145" s="154"/>
      <c r="J145" s="154"/>
      <c r="K145" s="154"/>
      <c r="L145" s="154"/>
      <c r="M145" s="154"/>
      <c r="N145" s="157" t="e">
        <f>AVERAGE(Calculations!P146:Y146)</f>
        <v>#DIV/0!</v>
      </c>
      <c r="O145" s="158" t="e">
        <f>STDEV(Calculations!P146:Y146)</f>
        <v>#DIV/0!</v>
      </c>
    </row>
    <row r="146" spans="1:15" ht="12.75">
      <c r="A146" s="152"/>
      <c r="B146" s="39" t="str">
        <f>IF('Gene Table'!D146="","",'Gene Table'!D146)</f>
        <v>NM_001512</v>
      </c>
      <c r="C146" s="153" t="s">
        <v>197</v>
      </c>
      <c r="D146" s="154"/>
      <c r="E146" s="154"/>
      <c r="F146" s="154"/>
      <c r="G146" s="154"/>
      <c r="H146" s="154"/>
      <c r="I146" s="154"/>
      <c r="J146" s="154"/>
      <c r="K146" s="154"/>
      <c r="L146" s="154"/>
      <c r="M146" s="154"/>
      <c r="N146" s="157" t="e">
        <f>AVERAGE(Calculations!P147:Y147)</f>
        <v>#DIV/0!</v>
      </c>
      <c r="O146" s="158" t="e">
        <f>STDEV(Calculations!P147:Y147)</f>
        <v>#DIV/0!</v>
      </c>
    </row>
    <row r="147" spans="1:15" ht="12.75">
      <c r="A147" s="152"/>
      <c r="B147" s="39" t="str">
        <f>IF('Gene Table'!D147="","",'Gene Table'!D147)</f>
        <v>NM_000175</v>
      </c>
      <c r="C147" s="153" t="s">
        <v>201</v>
      </c>
      <c r="D147" s="154"/>
      <c r="E147" s="154"/>
      <c r="F147" s="154"/>
      <c r="G147" s="154"/>
      <c r="H147" s="154"/>
      <c r="I147" s="154"/>
      <c r="J147" s="154"/>
      <c r="K147" s="154"/>
      <c r="L147" s="154"/>
      <c r="M147" s="154"/>
      <c r="N147" s="157" t="e">
        <f>AVERAGE(Calculations!P148:Y148)</f>
        <v>#DIV/0!</v>
      </c>
      <c r="O147" s="158" t="e">
        <f>STDEV(Calculations!P148:Y148)</f>
        <v>#DIV/0!</v>
      </c>
    </row>
    <row r="148" spans="1:15" ht="12.75">
      <c r="A148" s="152"/>
      <c r="B148" s="39" t="str">
        <f>IF('Gene Table'!D148="","",'Gene Table'!D148)</f>
        <v>NM_000516</v>
      </c>
      <c r="C148" s="153" t="s">
        <v>205</v>
      </c>
      <c r="D148" s="154"/>
      <c r="E148" s="154"/>
      <c r="F148" s="154"/>
      <c r="G148" s="154"/>
      <c r="H148" s="154"/>
      <c r="I148" s="154"/>
      <c r="J148" s="154"/>
      <c r="K148" s="154"/>
      <c r="L148" s="154"/>
      <c r="M148" s="154"/>
      <c r="N148" s="157" t="e">
        <f>AVERAGE(Calculations!P149:Y149)</f>
        <v>#DIV/0!</v>
      </c>
      <c r="O148" s="158" t="e">
        <f>STDEV(Calculations!P149:Y149)</f>
        <v>#DIV/0!</v>
      </c>
    </row>
    <row r="149" spans="1:15" ht="12.75">
      <c r="A149" s="152"/>
      <c r="B149" s="39" t="str">
        <f>IF('Gene Table'!D149="","",'Gene Table'!D149)</f>
        <v>NM_002056</v>
      </c>
      <c r="C149" s="153" t="s">
        <v>209</v>
      </c>
      <c r="D149" s="154"/>
      <c r="E149" s="154"/>
      <c r="F149" s="154"/>
      <c r="G149" s="154"/>
      <c r="H149" s="154"/>
      <c r="I149" s="154"/>
      <c r="J149" s="154"/>
      <c r="K149" s="154"/>
      <c r="L149" s="154"/>
      <c r="M149" s="154"/>
      <c r="N149" s="157" t="e">
        <f>AVERAGE(Calculations!P150:Y150)</f>
        <v>#DIV/0!</v>
      </c>
      <c r="O149" s="158" t="e">
        <f>STDEV(Calculations!P150:Y150)</f>
        <v>#DIV/0!</v>
      </c>
    </row>
    <row r="150" spans="1:15" ht="12.75">
      <c r="A150" s="152"/>
      <c r="B150" s="39" t="str">
        <f>IF('Gene Table'!D150="","",'Gene Table'!D150)</f>
        <v>NM_000162</v>
      </c>
      <c r="C150" s="153" t="s">
        <v>213</v>
      </c>
      <c r="D150" s="154"/>
      <c r="E150" s="154"/>
      <c r="F150" s="154"/>
      <c r="G150" s="154"/>
      <c r="H150" s="154"/>
      <c r="I150" s="154"/>
      <c r="J150" s="154"/>
      <c r="K150" s="154"/>
      <c r="L150" s="154"/>
      <c r="M150" s="154"/>
      <c r="N150" s="157" t="e">
        <f>AVERAGE(Calculations!P151:Y151)</f>
        <v>#DIV/0!</v>
      </c>
      <c r="O150" s="158" t="e">
        <f>STDEV(Calculations!P151:Y151)</f>
        <v>#DIV/0!</v>
      </c>
    </row>
    <row r="151" spans="1:15" ht="12.75">
      <c r="A151" s="152"/>
      <c r="B151" s="39" t="str">
        <f>IF('Gene Table'!D151="","",'Gene Table'!D151)</f>
        <v>NM_012415</v>
      </c>
      <c r="C151" s="153" t="s">
        <v>217</v>
      </c>
      <c r="D151" s="154"/>
      <c r="E151" s="154"/>
      <c r="F151" s="154"/>
      <c r="G151" s="154"/>
      <c r="H151" s="154"/>
      <c r="I151" s="154"/>
      <c r="J151" s="154"/>
      <c r="K151" s="154"/>
      <c r="L151" s="154"/>
      <c r="M151" s="154"/>
      <c r="N151" s="157" t="e">
        <f>AVERAGE(Calculations!P152:Y152)</f>
        <v>#DIV/0!</v>
      </c>
      <c r="O151" s="158" t="e">
        <f>STDEV(Calculations!P152:Y152)</f>
        <v>#DIV/0!</v>
      </c>
    </row>
    <row r="152" spans="1:15" ht="12.75">
      <c r="A152" s="152"/>
      <c r="B152" s="39" t="str">
        <f>IF('Gene Table'!D152="","",'Gene Table'!D152)</f>
        <v>NM_205860</v>
      </c>
      <c r="C152" s="153" t="s">
        <v>221</v>
      </c>
      <c r="D152" s="154"/>
      <c r="E152" s="154"/>
      <c r="F152" s="154"/>
      <c r="G152" s="154"/>
      <c r="H152" s="154"/>
      <c r="I152" s="154"/>
      <c r="J152" s="154"/>
      <c r="K152" s="154"/>
      <c r="L152" s="154"/>
      <c r="M152" s="154"/>
      <c r="N152" s="157" t="e">
        <f>AVERAGE(Calculations!P153:Y153)</f>
        <v>#DIV/0!</v>
      </c>
      <c r="O152" s="158" t="e">
        <f>STDEV(Calculations!P153:Y153)</f>
        <v>#DIV/0!</v>
      </c>
    </row>
    <row r="153" spans="1:15" ht="12.75">
      <c r="A153" s="152"/>
      <c r="B153" s="39" t="str">
        <f>IF('Gene Table'!D153="","",'Gene Table'!D153)</f>
        <v>NM_004119</v>
      </c>
      <c r="C153" s="153" t="s">
        <v>225</v>
      </c>
      <c r="D153" s="154"/>
      <c r="E153" s="154"/>
      <c r="F153" s="154"/>
      <c r="G153" s="154"/>
      <c r="H153" s="154"/>
      <c r="I153" s="154"/>
      <c r="J153" s="154"/>
      <c r="K153" s="154"/>
      <c r="L153" s="154"/>
      <c r="M153" s="154"/>
      <c r="N153" s="157" t="e">
        <f>AVERAGE(Calculations!P154:Y154)</f>
        <v>#DIV/0!</v>
      </c>
      <c r="O153" s="158" t="e">
        <f>STDEV(Calculations!P154:Y154)</f>
        <v>#DIV/0!</v>
      </c>
    </row>
    <row r="154" spans="1:15" ht="12.75">
      <c r="A154" s="152"/>
      <c r="B154" s="39" t="str">
        <f>IF('Gene Table'!D154="","",'Gene Table'!D154)</f>
        <v>NM_000142</v>
      </c>
      <c r="C154" s="153" t="s">
        <v>229</v>
      </c>
      <c r="D154" s="154"/>
      <c r="E154" s="154"/>
      <c r="F154" s="154"/>
      <c r="G154" s="154"/>
      <c r="H154" s="154"/>
      <c r="I154" s="154"/>
      <c r="J154" s="154"/>
      <c r="K154" s="154"/>
      <c r="L154" s="154"/>
      <c r="M154" s="154"/>
      <c r="N154" s="157" t="e">
        <f>AVERAGE(Calculations!P155:Y155)</f>
        <v>#DIV/0!</v>
      </c>
      <c r="O154" s="158" t="e">
        <f>STDEV(Calculations!P155:Y155)</f>
        <v>#DIV/0!</v>
      </c>
    </row>
    <row r="155" spans="1:15" ht="12.75">
      <c r="A155" s="152"/>
      <c r="B155" s="39" t="str">
        <f>IF('Gene Table'!D155="","",'Gene Table'!D155)</f>
        <v>NM_022725</v>
      </c>
      <c r="C155" s="153" t="s">
        <v>233</v>
      </c>
      <c r="D155" s="154"/>
      <c r="E155" s="154"/>
      <c r="F155" s="154"/>
      <c r="G155" s="154"/>
      <c r="H155" s="154"/>
      <c r="I155" s="154"/>
      <c r="J155" s="154"/>
      <c r="K155" s="154"/>
      <c r="L155" s="154"/>
      <c r="M155" s="154"/>
      <c r="N155" s="157" t="e">
        <f>AVERAGE(Calculations!P156:Y156)</f>
        <v>#DIV/0!</v>
      </c>
      <c r="O155" s="158" t="e">
        <f>STDEV(Calculations!P156:Y156)</f>
        <v>#DIV/0!</v>
      </c>
    </row>
    <row r="156" spans="1:15" ht="12.75">
      <c r="A156" s="152"/>
      <c r="B156" s="39" t="str">
        <f>IF('Gene Table'!D156="","",'Gene Table'!D156)</f>
        <v>NM_000690</v>
      </c>
      <c r="C156" s="153" t="s">
        <v>237</v>
      </c>
      <c r="D156" s="154"/>
      <c r="E156" s="154"/>
      <c r="F156" s="154"/>
      <c r="G156" s="154"/>
      <c r="H156" s="154"/>
      <c r="I156" s="154"/>
      <c r="J156" s="154"/>
      <c r="K156" s="154"/>
      <c r="L156" s="154"/>
      <c r="M156" s="154"/>
      <c r="N156" s="157" t="e">
        <f>AVERAGE(Calculations!P157:Y157)</f>
        <v>#DIV/0!</v>
      </c>
      <c r="O156" s="158" t="e">
        <f>STDEV(Calculations!P157:Y157)</f>
        <v>#DIV/0!</v>
      </c>
    </row>
    <row r="157" spans="1:15" ht="12.75">
      <c r="A157" s="152"/>
      <c r="B157" s="39" t="str">
        <f>IF('Gene Table'!D157="","",'Gene Table'!D157)</f>
        <v>NM_001018115</v>
      </c>
      <c r="C157" s="153" t="s">
        <v>241</v>
      </c>
      <c r="D157" s="154"/>
      <c r="E157" s="154"/>
      <c r="F157" s="154"/>
      <c r="G157" s="154"/>
      <c r="H157" s="154"/>
      <c r="I157" s="154"/>
      <c r="J157" s="154"/>
      <c r="K157" s="154"/>
      <c r="L157" s="154"/>
      <c r="M157" s="154"/>
      <c r="N157" s="157" t="e">
        <f>AVERAGE(Calculations!P158:Y158)</f>
        <v>#DIV/0!</v>
      </c>
      <c r="O157" s="158" t="e">
        <f>STDEV(Calculations!P158:Y158)</f>
        <v>#DIV/0!</v>
      </c>
    </row>
    <row r="158" spans="1:15" ht="12.75">
      <c r="A158" s="152"/>
      <c r="B158" s="39" t="str">
        <f>IF('Gene Table'!D158="","",'Gene Table'!D158)</f>
        <v>NM_000135</v>
      </c>
      <c r="C158" s="153" t="s">
        <v>245</v>
      </c>
      <c r="D158" s="154"/>
      <c r="E158" s="154"/>
      <c r="F158" s="154"/>
      <c r="G158" s="154"/>
      <c r="H158" s="154"/>
      <c r="I158" s="154"/>
      <c r="J158" s="154"/>
      <c r="K158" s="154"/>
      <c r="L158" s="154"/>
      <c r="M158" s="154"/>
      <c r="N158" s="157" t="e">
        <f>AVERAGE(Calculations!P159:Y159)</f>
        <v>#DIV/0!</v>
      </c>
      <c r="O158" s="158" t="e">
        <f>STDEV(Calculations!P159:Y159)</f>
        <v>#DIV/0!</v>
      </c>
    </row>
    <row r="159" spans="1:15" ht="12.75">
      <c r="A159" s="152"/>
      <c r="B159" s="39" t="str">
        <f>IF('Gene Table'!D159="","",'Gene Table'!D159)</f>
        <v>NM_005236</v>
      </c>
      <c r="C159" s="153" t="s">
        <v>249</v>
      </c>
      <c r="D159" s="154"/>
      <c r="E159" s="154"/>
      <c r="F159" s="154"/>
      <c r="G159" s="154"/>
      <c r="H159" s="154"/>
      <c r="I159" s="154"/>
      <c r="J159" s="154"/>
      <c r="K159" s="154"/>
      <c r="L159" s="154"/>
      <c r="M159" s="154"/>
      <c r="N159" s="157" t="e">
        <f>AVERAGE(Calculations!P160:Y160)</f>
        <v>#DIV/0!</v>
      </c>
      <c r="O159" s="158" t="e">
        <f>STDEV(Calculations!P160:Y160)</f>
        <v>#DIV/0!</v>
      </c>
    </row>
    <row r="160" spans="1:15" ht="12.75">
      <c r="A160" s="152"/>
      <c r="B160" s="39" t="str">
        <f>IF('Gene Table'!D160="","",'Gene Table'!D160)</f>
        <v>NM_005233</v>
      </c>
      <c r="C160" s="153" t="s">
        <v>253</v>
      </c>
      <c r="D160" s="154"/>
      <c r="E160" s="154"/>
      <c r="F160" s="154"/>
      <c r="G160" s="154"/>
      <c r="H160" s="154"/>
      <c r="I160" s="154"/>
      <c r="J160" s="154"/>
      <c r="K160" s="154"/>
      <c r="L160" s="154"/>
      <c r="M160" s="154"/>
      <c r="N160" s="157" t="e">
        <f>AVERAGE(Calculations!P161:Y161)</f>
        <v>#DIV/0!</v>
      </c>
      <c r="O160" s="158" t="e">
        <f>STDEV(Calculations!P161:Y161)</f>
        <v>#DIV/0!</v>
      </c>
    </row>
    <row r="161" spans="1:15" ht="12.75">
      <c r="A161" s="152"/>
      <c r="B161" s="39" t="str">
        <f>IF('Gene Table'!D161="","",'Gene Table'!D161)</f>
        <v>NM_001963</v>
      </c>
      <c r="C161" s="153" t="s">
        <v>257</v>
      </c>
      <c r="D161" s="154"/>
      <c r="E161" s="154"/>
      <c r="F161" s="154"/>
      <c r="G161" s="154"/>
      <c r="H161" s="154"/>
      <c r="I161" s="154"/>
      <c r="J161" s="154"/>
      <c r="K161" s="154"/>
      <c r="L161" s="154"/>
      <c r="M161" s="154"/>
      <c r="N161" s="157" t="e">
        <f>AVERAGE(Calculations!P162:Y162)</f>
        <v>#DIV/0!</v>
      </c>
      <c r="O161" s="158" t="e">
        <f>STDEV(Calculations!P162:Y162)</f>
        <v>#DIV/0!</v>
      </c>
    </row>
    <row r="162" spans="1:15" ht="12.75">
      <c r="A162" s="152"/>
      <c r="B162" s="39" t="str">
        <f>IF('Gene Table'!D162="","",'Gene Table'!D162)</f>
        <v>NM_000110</v>
      </c>
      <c r="C162" s="153" t="s">
        <v>261</v>
      </c>
      <c r="D162" s="154"/>
      <c r="E162" s="154"/>
      <c r="F162" s="154"/>
      <c r="G162" s="154"/>
      <c r="H162" s="154"/>
      <c r="I162" s="154"/>
      <c r="J162" s="154"/>
      <c r="K162" s="154"/>
      <c r="L162" s="154"/>
      <c r="M162" s="154"/>
      <c r="N162" s="157" t="e">
        <f>AVERAGE(Calculations!P163:Y163)</f>
        <v>#DIV/0!</v>
      </c>
      <c r="O162" s="158" t="e">
        <f>STDEV(Calculations!P163:Y163)</f>
        <v>#DIV/0!</v>
      </c>
    </row>
    <row r="163" spans="1:15" ht="12.75">
      <c r="A163" s="152"/>
      <c r="B163" s="39" t="str">
        <f>IF('Gene Table'!D163="","",'Gene Table'!D163)</f>
        <v>NM_001039350</v>
      </c>
      <c r="C163" s="153" t="s">
        <v>265</v>
      </c>
      <c r="D163" s="154"/>
      <c r="E163" s="154"/>
      <c r="F163" s="154"/>
      <c r="G163" s="154"/>
      <c r="H163" s="154"/>
      <c r="I163" s="154"/>
      <c r="J163" s="154"/>
      <c r="K163" s="154"/>
      <c r="L163" s="154"/>
      <c r="M163" s="154"/>
      <c r="N163" s="157" t="e">
        <f>AVERAGE(Calculations!P164:Y164)</f>
        <v>#DIV/0!</v>
      </c>
      <c r="O163" s="158" t="e">
        <f>STDEV(Calculations!P164:Y164)</f>
        <v>#DIV/0!</v>
      </c>
    </row>
    <row r="164" spans="1:15" ht="12.75">
      <c r="A164" s="152"/>
      <c r="B164" s="39" t="str">
        <f>IF('Gene Table'!D164="","",'Gene Table'!D164)</f>
        <v>NM_000102</v>
      </c>
      <c r="C164" s="153" t="s">
        <v>269</v>
      </c>
      <c r="D164" s="154"/>
      <c r="E164" s="154"/>
      <c r="F164" s="154"/>
      <c r="G164" s="154"/>
      <c r="H164" s="154"/>
      <c r="I164" s="154"/>
      <c r="J164" s="154"/>
      <c r="K164" s="154"/>
      <c r="L164" s="154"/>
      <c r="M164" s="154"/>
      <c r="N164" s="157" t="e">
        <f>AVERAGE(Calculations!P165:Y165)</f>
        <v>#DIV/0!</v>
      </c>
      <c r="O164" s="158" t="e">
        <f>STDEV(Calculations!P165:Y165)</f>
        <v>#DIV/0!</v>
      </c>
    </row>
    <row r="165" spans="1:15" ht="12.75">
      <c r="A165" s="152"/>
      <c r="B165" s="39" t="str">
        <f>IF('Gene Table'!D165="","",'Gene Table'!D165)</f>
        <v>NM_000773</v>
      </c>
      <c r="C165" s="153" t="s">
        <v>273</v>
      </c>
      <c r="D165" s="154"/>
      <c r="E165" s="154"/>
      <c r="F165" s="154"/>
      <c r="G165" s="154"/>
      <c r="H165" s="154"/>
      <c r="I165" s="154"/>
      <c r="J165" s="154"/>
      <c r="K165" s="154"/>
      <c r="L165" s="154"/>
      <c r="M165" s="154"/>
      <c r="N165" s="157" t="e">
        <f>AVERAGE(Calculations!P166:Y166)</f>
        <v>#DIV/0!</v>
      </c>
      <c r="O165" s="158" t="e">
        <f>STDEV(Calculations!P166:Y166)</f>
        <v>#DIV/0!</v>
      </c>
    </row>
    <row r="166" spans="1:15" ht="12.75">
      <c r="A166" s="152"/>
      <c r="B166" s="39" t="str">
        <f>IF('Gene Table'!D166="","",'Gene Table'!D166)</f>
        <v>NM_000766</v>
      </c>
      <c r="C166" s="153" t="s">
        <v>277</v>
      </c>
      <c r="D166" s="154"/>
      <c r="E166" s="154"/>
      <c r="F166" s="154"/>
      <c r="G166" s="154"/>
      <c r="H166" s="154"/>
      <c r="I166" s="154"/>
      <c r="J166" s="154"/>
      <c r="K166" s="154"/>
      <c r="L166" s="154"/>
      <c r="M166" s="154"/>
      <c r="N166" s="157" t="e">
        <f>AVERAGE(Calculations!P167:Y167)</f>
        <v>#DIV/0!</v>
      </c>
      <c r="O166" s="158" t="e">
        <f>STDEV(Calculations!P167:Y167)</f>
        <v>#DIV/0!</v>
      </c>
    </row>
    <row r="167" spans="1:15" ht="12.75">
      <c r="A167" s="152"/>
      <c r="B167" s="39" t="str">
        <f>IF('Gene Table'!D167="","",'Gene Table'!D167)</f>
        <v>NM_001904</v>
      </c>
      <c r="C167" s="153" t="s">
        <v>281</v>
      </c>
      <c r="D167" s="154"/>
      <c r="E167" s="154"/>
      <c r="F167" s="154"/>
      <c r="G167" s="154"/>
      <c r="H167" s="154"/>
      <c r="I167" s="154"/>
      <c r="J167" s="154"/>
      <c r="K167" s="154"/>
      <c r="L167" s="154"/>
      <c r="M167" s="154"/>
      <c r="N167" s="157" t="e">
        <f>AVERAGE(Calculations!P168:Y168)</f>
        <v>#DIV/0!</v>
      </c>
      <c r="O167" s="158" t="e">
        <f>STDEV(Calculations!P168:Y168)</f>
        <v>#DIV/0!</v>
      </c>
    </row>
    <row r="168" spans="1:15" ht="12.75">
      <c r="A168" s="152"/>
      <c r="B168" s="39" t="str">
        <f>IF('Gene Table'!D168="","",'Gene Table'!D168)</f>
        <v>NM_005211</v>
      </c>
      <c r="C168" s="153" t="s">
        <v>285</v>
      </c>
      <c r="D168" s="154"/>
      <c r="E168" s="154"/>
      <c r="F168" s="154"/>
      <c r="G168" s="154"/>
      <c r="H168" s="154"/>
      <c r="I168" s="154"/>
      <c r="J168" s="154"/>
      <c r="K168" s="154"/>
      <c r="L168" s="154"/>
      <c r="M168" s="154"/>
      <c r="N168" s="157" t="e">
        <f>AVERAGE(Calculations!P169:Y169)</f>
        <v>#DIV/0!</v>
      </c>
      <c r="O168" s="158" t="e">
        <f>STDEV(Calculations!P169:Y169)</f>
        <v>#DIV/0!</v>
      </c>
    </row>
    <row r="169" spans="1:15" ht="12.75">
      <c r="A169" s="152"/>
      <c r="B169" s="39" t="str">
        <f>IF('Gene Table'!D169="","",'Gene Table'!D169)</f>
        <v>NM_000669</v>
      </c>
      <c r="C169" s="153" t="s">
        <v>289</v>
      </c>
      <c r="D169" s="154"/>
      <c r="E169" s="154"/>
      <c r="F169" s="154"/>
      <c r="G169" s="154"/>
      <c r="H169" s="154"/>
      <c r="I169" s="154"/>
      <c r="J169" s="154"/>
      <c r="K169" s="154"/>
      <c r="L169" s="154"/>
      <c r="M169" s="154"/>
      <c r="N169" s="157" t="e">
        <f>AVERAGE(Calculations!P170:Y170)</f>
        <v>#DIV/0!</v>
      </c>
      <c r="O169" s="158" t="e">
        <f>STDEV(Calculations!P170:Y170)</f>
        <v>#DIV/0!</v>
      </c>
    </row>
    <row r="170" spans="1:15" ht="12.75">
      <c r="A170" s="152"/>
      <c r="B170" s="39" t="str">
        <f>IF('Gene Table'!D170="","",'Gene Table'!D170)</f>
        <v>NM_000668</v>
      </c>
      <c r="C170" s="153" t="s">
        <v>293</v>
      </c>
      <c r="D170" s="154"/>
      <c r="E170" s="154"/>
      <c r="F170" s="154"/>
      <c r="G170" s="154"/>
      <c r="H170" s="154"/>
      <c r="I170" s="154"/>
      <c r="J170" s="154"/>
      <c r="K170" s="154"/>
      <c r="L170" s="154"/>
      <c r="M170" s="154"/>
      <c r="N170" s="157" t="e">
        <f>AVERAGE(Calculations!P171:Y171)</f>
        <v>#DIV/0!</v>
      </c>
      <c r="O170" s="158" t="e">
        <f>STDEV(Calculations!P171:Y171)</f>
        <v>#DIV/0!</v>
      </c>
    </row>
    <row r="171" spans="1:15" ht="12.75">
      <c r="A171" s="152"/>
      <c r="B171" s="39" t="str">
        <f>IF('Gene Table'!D171="","",'Gene Table'!D171)</f>
        <v>NM_000579</v>
      </c>
      <c r="C171" s="153" t="s">
        <v>297</v>
      </c>
      <c r="D171" s="154"/>
      <c r="E171" s="154"/>
      <c r="F171" s="154"/>
      <c r="G171" s="154"/>
      <c r="H171" s="154"/>
      <c r="I171" s="154"/>
      <c r="J171" s="154"/>
      <c r="K171" s="154"/>
      <c r="L171" s="154"/>
      <c r="M171" s="154"/>
      <c r="N171" s="157" t="e">
        <f>AVERAGE(Calculations!P172:Y172)</f>
        <v>#DIV/0!</v>
      </c>
      <c r="O171" s="158" t="e">
        <f>STDEV(Calculations!P172:Y172)</f>
        <v>#DIV/0!</v>
      </c>
    </row>
    <row r="172" spans="1:15" ht="12.75">
      <c r="A172" s="152"/>
      <c r="B172" s="39" t="str">
        <f>IF('Gene Table'!D172="","",'Gene Table'!D172)</f>
        <v>NM_007249</v>
      </c>
      <c r="C172" s="153" t="s">
        <v>301</v>
      </c>
      <c r="D172" s="154"/>
      <c r="E172" s="154"/>
      <c r="F172" s="154"/>
      <c r="G172" s="154"/>
      <c r="H172" s="154"/>
      <c r="I172" s="154"/>
      <c r="J172" s="154"/>
      <c r="K172" s="154"/>
      <c r="L172" s="154"/>
      <c r="M172" s="154"/>
      <c r="N172" s="157" t="e">
        <f>AVERAGE(Calculations!P173:Y173)</f>
        <v>#DIV/0!</v>
      </c>
      <c r="O172" s="158" t="e">
        <f>STDEV(Calculations!P173:Y173)</f>
        <v>#DIV/0!</v>
      </c>
    </row>
    <row r="173" spans="1:15" ht="12.75">
      <c r="A173" s="152"/>
      <c r="B173" s="39" t="str">
        <f>IF('Gene Table'!D173="","",'Gene Table'!D173)</f>
        <v>NM_032166</v>
      </c>
      <c r="C173" s="153" t="s">
        <v>305</v>
      </c>
      <c r="D173" s="154"/>
      <c r="E173" s="154"/>
      <c r="F173" s="154"/>
      <c r="G173" s="154"/>
      <c r="H173" s="154"/>
      <c r="I173" s="154"/>
      <c r="J173" s="154"/>
      <c r="K173" s="154"/>
      <c r="L173" s="154"/>
      <c r="M173" s="154"/>
      <c r="N173" s="157" t="e">
        <f>AVERAGE(Calculations!P174:Y174)</f>
        <v>#DIV/0!</v>
      </c>
      <c r="O173" s="158" t="e">
        <f>STDEV(Calculations!P174:Y174)</f>
        <v>#DIV/0!</v>
      </c>
    </row>
    <row r="174" spans="1:15" ht="12.75">
      <c r="A174" s="152"/>
      <c r="B174" s="39" t="str">
        <f>IF('Gene Table'!D174="","",'Gene Table'!D174)</f>
        <v>NM_007050</v>
      </c>
      <c r="C174" s="153" t="s">
        <v>309</v>
      </c>
      <c r="D174" s="154"/>
      <c r="E174" s="154"/>
      <c r="F174" s="154"/>
      <c r="G174" s="154"/>
      <c r="H174" s="154"/>
      <c r="I174" s="154"/>
      <c r="J174" s="154"/>
      <c r="K174" s="154"/>
      <c r="L174" s="154"/>
      <c r="M174" s="154"/>
      <c r="N174" s="157" t="e">
        <f>AVERAGE(Calculations!P175:Y175)</f>
        <v>#DIV/0!</v>
      </c>
      <c r="O174" s="158" t="e">
        <f>STDEV(Calculations!P175:Y175)</f>
        <v>#DIV/0!</v>
      </c>
    </row>
    <row r="175" spans="1:15" ht="12.75">
      <c r="A175" s="152"/>
      <c r="B175" s="39" t="str">
        <f>IF('Gene Table'!D175="","",'Gene Table'!D175)</f>
        <v>NM_007027</v>
      </c>
      <c r="C175" s="153" t="s">
        <v>313</v>
      </c>
      <c r="D175" s="154"/>
      <c r="E175" s="154"/>
      <c r="F175" s="154"/>
      <c r="G175" s="154"/>
      <c r="H175" s="154"/>
      <c r="I175" s="154"/>
      <c r="J175" s="154"/>
      <c r="K175" s="154"/>
      <c r="L175" s="154"/>
      <c r="M175" s="154"/>
      <c r="N175" s="157" t="e">
        <f>AVERAGE(Calculations!P176:Y176)</f>
        <v>#DIV/0!</v>
      </c>
      <c r="O175" s="158" t="e">
        <f>STDEV(Calculations!P176:Y176)</f>
        <v>#DIV/0!</v>
      </c>
    </row>
    <row r="176" spans="1:15" ht="12.75">
      <c r="A176" s="152"/>
      <c r="B176" s="39" t="str">
        <f>IF('Gene Table'!D176="","",'Gene Table'!D176)</f>
        <v>NM_006409</v>
      </c>
      <c r="C176" s="153" t="s">
        <v>317</v>
      </c>
      <c r="D176" s="154"/>
      <c r="E176" s="154"/>
      <c r="F176" s="154"/>
      <c r="G176" s="154"/>
      <c r="H176" s="154"/>
      <c r="I176" s="154"/>
      <c r="J176" s="154"/>
      <c r="K176" s="154"/>
      <c r="L176" s="154"/>
      <c r="M176" s="154"/>
      <c r="N176" s="157" t="e">
        <f>AVERAGE(Calculations!P177:Y177)</f>
        <v>#DIV/0!</v>
      </c>
      <c r="O176" s="158" t="e">
        <f>STDEV(Calculations!P177:Y177)</f>
        <v>#DIV/0!</v>
      </c>
    </row>
    <row r="177" spans="1:15" ht="12.75">
      <c r="A177" s="152"/>
      <c r="B177" s="39" t="str">
        <f>IF('Gene Table'!D177="","",'Gene Table'!D177)</f>
        <v>NM_004364</v>
      </c>
      <c r="C177" s="153" t="s">
        <v>321</v>
      </c>
      <c r="D177" s="154"/>
      <c r="E177" s="154"/>
      <c r="F177" s="154"/>
      <c r="G177" s="154"/>
      <c r="H177" s="154"/>
      <c r="I177" s="154"/>
      <c r="J177" s="154"/>
      <c r="K177" s="154"/>
      <c r="L177" s="154"/>
      <c r="M177" s="154"/>
      <c r="N177" s="157" t="e">
        <f>AVERAGE(Calculations!P178:Y178)</f>
        <v>#DIV/0!</v>
      </c>
      <c r="O177" s="158" t="e">
        <f>STDEV(Calculations!P178:Y178)</f>
        <v>#DIV/0!</v>
      </c>
    </row>
    <row r="178" spans="1:15" ht="12.75">
      <c r="A178" s="152"/>
      <c r="B178" s="39" t="str">
        <f>IF('Gene Table'!D178="","",'Gene Table'!D178)</f>
        <v>NM_000075</v>
      </c>
      <c r="C178" s="153" t="s">
        <v>325</v>
      </c>
      <c r="D178" s="154"/>
      <c r="E178" s="154"/>
      <c r="F178" s="154"/>
      <c r="G178" s="154"/>
      <c r="H178" s="154"/>
      <c r="I178" s="154"/>
      <c r="J178" s="154"/>
      <c r="K178" s="154"/>
      <c r="L178" s="154"/>
      <c r="M178" s="154"/>
      <c r="N178" s="157" t="e">
        <f>AVERAGE(Calculations!P179:Y179)</f>
        <v>#DIV/0!</v>
      </c>
      <c r="O178" s="158" t="e">
        <f>STDEV(Calculations!P179:Y179)</f>
        <v>#DIV/0!</v>
      </c>
    </row>
    <row r="179" spans="1:15" ht="12.75">
      <c r="A179" s="152"/>
      <c r="B179" s="39" t="str">
        <f>IF('Gene Table'!D179="","",'Gene Table'!D179)</f>
        <v>NM_005732</v>
      </c>
      <c r="C179" s="153" t="s">
        <v>329</v>
      </c>
      <c r="D179" s="154"/>
      <c r="E179" s="154"/>
      <c r="F179" s="154"/>
      <c r="G179" s="154"/>
      <c r="H179" s="154"/>
      <c r="I179" s="154"/>
      <c r="J179" s="154"/>
      <c r="K179" s="154"/>
      <c r="L179" s="154"/>
      <c r="M179" s="154"/>
      <c r="N179" s="157" t="e">
        <f>AVERAGE(Calculations!P180:Y180)</f>
        <v>#DIV/0!</v>
      </c>
      <c r="O179" s="158" t="e">
        <f>STDEV(Calculations!P180:Y180)</f>
        <v>#DIV/0!</v>
      </c>
    </row>
    <row r="180" spans="1:15" ht="12.75">
      <c r="A180" s="152"/>
      <c r="B180" s="39" t="str">
        <f>IF('Gene Table'!D180="","",'Gene Table'!D180)</f>
        <v>NM_005688</v>
      </c>
      <c r="C180" s="153" t="s">
        <v>333</v>
      </c>
      <c r="D180" s="154"/>
      <c r="E180" s="154"/>
      <c r="F180" s="154"/>
      <c r="G180" s="154"/>
      <c r="H180" s="154"/>
      <c r="I180" s="154"/>
      <c r="J180" s="154"/>
      <c r="K180" s="154"/>
      <c r="L180" s="154"/>
      <c r="M180" s="154"/>
      <c r="N180" s="157" t="e">
        <f>AVERAGE(Calculations!P181:Y181)</f>
        <v>#DIV/0!</v>
      </c>
      <c r="O180" s="158" t="e">
        <f>STDEV(Calculations!P181:Y181)</f>
        <v>#DIV/0!</v>
      </c>
    </row>
    <row r="181" spans="1:15" ht="12.75">
      <c r="A181" s="152"/>
      <c r="B181" s="39" t="str">
        <f>IF('Gene Table'!D181="","",'Gene Table'!D181)</f>
        <v>NM_021027</v>
      </c>
      <c r="C181" s="153" t="s">
        <v>337</v>
      </c>
      <c r="D181" s="154"/>
      <c r="E181" s="154"/>
      <c r="F181" s="154"/>
      <c r="G181" s="154"/>
      <c r="H181" s="154"/>
      <c r="I181" s="154"/>
      <c r="J181" s="154"/>
      <c r="K181" s="154"/>
      <c r="L181" s="154"/>
      <c r="M181" s="154"/>
      <c r="N181" s="157" t="e">
        <f>AVERAGE(Calculations!P182:Y182)</f>
        <v>#DIV/0!</v>
      </c>
      <c r="O181" s="158" t="e">
        <f>STDEV(Calculations!P182:Y182)</f>
        <v>#DIV/0!</v>
      </c>
    </row>
    <row r="182" spans="1:15" ht="12.75">
      <c r="A182" s="152"/>
      <c r="B182" s="39" t="str">
        <f>IF('Gene Table'!D182="","",'Gene Table'!D182)</f>
        <v>NM_001522</v>
      </c>
      <c r="C182" s="153" t="s">
        <v>341</v>
      </c>
      <c r="D182" s="154"/>
      <c r="E182" s="154"/>
      <c r="F182" s="154"/>
      <c r="G182" s="154"/>
      <c r="H182" s="154"/>
      <c r="I182" s="154"/>
      <c r="J182" s="154"/>
      <c r="K182" s="154"/>
      <c r="L182" s="154"/>
      <c r="M182" s="154"/>
      <c r="N182" s="157" t="e">
        <f>AVERAGE(Calculations!P183:Y183)</f>
        <v>#DIV/0!</v>
      </c>
      <c r="O182" s="158" t="e">
        <f>STDEV(Calculations!P183:Y183)</f>
        <v>#DIV/0!</v>
      </c>
    </row>
    <row r="183" spans="1:15" ht="12.75">
      <c r="A183" s="152"/>
      <c r="B183" s="39" t="str">
        <f>IF('Gene Table'!D183="","",'Gene Table'!D183)</f>
        <v>HGDC</v>
      </c>
      <c r="C183" s="153" t="s">
        <v>345</v>
      </c>
      <c r="D183" s="154"/>
      <c r="E183" s="154"/>
      <c r="F183" s="154"/>
      <c r="G183" s="154"/>
      <c r="H183" s="154"/>
      <c r="I183" s="154"/>
      <c r="J183" s="154"/>
      <c r="K183" s="154"/>
      <c r="L183" s="154"/>
      <c r="M183" s="154"/>
      <c r="N183" s="157" t="e">
        <f>AVERAGE(Calculations!P184:Y184)</f>
        <v>#DIV/0!</v>
      </c>
      <c r="O183" s="158" t="e">
        <f>STDEV(Calculations!P184:Y184)</f>
        <v>#DIV/0!</v>
      </c>
    </row>
    <row r="184" spans="1:15" ht="12.75">
      <c r="A184" s="152"/>
      <c r="B184" s="39" t="str">
        <f>IF('Gene Table'!D184="","",'Gene Table'!D184)</f>
        <v>HGDC</v>
      </c>
      <c r="C184" s="153" t="s">
        <v>347</v>
      </c>
      <c r="D184" s="154"/>
      <c r="E184" s="154"/>
      <c r="F184" s="154"/>
      <c r="G184" s="154"/>
      <c r="H184" s="154"/>
      <c r="I184" s="154"/>
      <c r="J184" s="154"/>
      <c r="K184" s="154"/>
      <c r="L184" s="154"/>
      <c r="M184" s="154"/>
      <c r="N184" s="157" t="e">
        <f>AVERAGE(Calculations!P185:Y185)</f>
        <v>#DIV/0!</v>
      </c>
      <c r="O184" s="158" t="e">
        <f>STDEV(Calculations!P185:Y185)</f>
        <v>#DIV/0!</v>
      </c>
    </row>
    <row r="185" spans="1:15" ht="12.75">
      <c r="A185" s="152"/>
      <c r="B185" s="39" t="str">
        <f>IF('Gene Table'!D185="","",'Gene Table'!D185)</f>
        <v>NM_002046</v>
      </c>
      <c r="C185" s="153" t="s">
        <v>348</v>
      </c>
      <c r="D185" s="154"/>
      <c r="E185" s="154"/>
      <c r="F185" s="154"/>
      <c r="G185" s="154"/>
      <c r="H185" s="154"/>
      <c r="I185" s="154"/>
      <c r="J185" s="154"/>
      <c r="K185" s="154"/>
      <c r="L185" s="154"/>
      <c r="M185" s="154"/>
      <c r="N185" s="157" t="e">
        <f>AVERAGE(Calculations!P186:Y186)</f>
        <v>#DIV/0!</v>
      </c>
      <c r="O185" s="158" t="e">
        <f>STDEV(Calculations!P186:Y186)</f>
        <v>#DIV/0!</v>
      </c>
    </row>
    <row r="186" spans="1:15" ht="12.75">
      <c r="A186" s="152"/>
      <c r="B186" s="39" t="str">
        <f>IF('Gene Table'!D186="","",'Gene Table'!D186)</f>
        <v>NM_001101</v>
      </c>
      <c r="C186" s="153" t="s">
        <v>352</v>
      </c>
      <c r="D186" s="154"/>
      <c r="E186" s="154"/>
      <c r="F186" s="154"/>
      <c r="G186" s="154"/>
      <c r="H186" s="154"/>
      <c r="I186" s="154"/>
      <c r="J186" s="154"/>
      <c r="K186" s="154"/>
      <c r="L186" s="154"/>
      <c r="M186" s="154"/>
      <c r="N186" s="157" t="e">
        <f>AVERAGE(Calculations!P187:Y187)</f>
        <v>#DIV/0!</v>
      </c>
      <c r="O186" s="158" t="e">
        <f>STDEV(Calculations!P187:Y187)</f>
        <v>#DIV/0!</v>
      </c>
    </row>
    <row r="187" spans="1:15" ht="12.75">
      <c r="A187" s="152"/>
      <c r="B187" s="39" t="str">
        <f>IF('Gene Table'!D187="","",'Gene Table'!D187)</f>
        <v>NM_004048</v>
      </c>
      <c r="C187" s="153" t="s">
        <v>356</v>
      </c>
      <c r="D187" s="154"/>
      <c r="E187" s="154"/>
      <c r="F187" s="154"/>
      <c r="G187" s="154"/>
      <c r="H187" s="154"/>
      <c r="I187" s="154"/>
      <c r="J187" s="154"/>
      <c r="K187" s="154"/>
      <c r="L187" s="154"/>
      <c r="M187" s="154"/>
      <c r="N187" s="157" t="e">
        <f>AVERAGE(Calculations!P188:Y188)</f>
        <v>#DIV/0!</v>
      </c>
      <c r="O187" s="158" t="e">
        <f>STDEV(Calculations!P188:Y188)</f>
        <v>#DIV/0!</v>
      </c>
    </row>
    <row r="188" spans="1:15" ht="12.75">
      <c r="A188" s="152"/>
      <c r="B188" s="39" t="str">
        <f>IF('Gene Table'!D188="","",'Gene Table'!D188)</f>
        <v>NM_012423</v>
      </c>
      <c r="C188" s="153" t="s">
        <v>360</v>
      </c>
      <c r="D188" s="154"/>
      <c r="E188" s="154"/>
      <c r="F188" s="154"/>
      <c r="G188" s="154"/>
      <c r="H188" s="154"/>
      <c r="I188" s="154"/>
      <c r="J188" s="154"/>
      <c r="K188" s="154"/>
      <c r="L188" s="154"/>
      <c r="M188" s="154"/>
      <c r="N188" s="157" t="e">
        <f>AVERAGE(Calculations!P189:Y189)</f>
        <v>#DIV/0!</v>
      </c>
      <c r="O188" s="158" t="e">
        <f>STDEV(Calculations!P189:Y189)</f>
        <v>#DIV/0!</v>
      </c>
    </row>
    <row r="189" spans="1:15" ht="12.75">
      <c r="A189" s="152"/>
      <c r="B189" s="39" t="str">
        <f>IF('Gene Table'!D189="","",'Gene Table'!D189)</f>
        <v>NM_000194</v>
      </c>
      <c r="C189" s="153" t="s">
        <v>364</v>
      </c>
      <c r="D189" s="154"/>
      <c r="E189" s="154"/>
      <c r="F189" s="154"/>
      <c r="G189" s="154"/>
      <c r="H189" s="154"/>
      <c r="I189" s="154"/>
      <c r="J189" s="154"/>
      <c r="K189" s="154"/>
      <c r="L189" s="154"/>
      <c r="M189" s="154"/>
      <c r="N189" s="157" t="e">
        <f>AVERAGE(Calculations!P190:Y190)</f>
        <v>#DIV/0!</v>
      </c>
      <c r="O189" s="158" t="e">
        <f>STDEV(Calculations!P190:Y190)</f>
        <v>#DIV/0!</v>
      </c>
    </row>
    <row r="190" spans="1:15" ht="12.75">
      <c r="A190" s="152"/>
      <c r="B190" s="39" t="str">
        <f>IF('Gene Table'!D190="","",'Gene Table'!D190)</f>
        <v>NR_003286</v>
      </c>
      <c r="C190" s="153" t="s">
        <v>368</v>
      </c>
      <c r="D190" s="154"/>
      <c r="E190" s="154"/>
      <c r="F190" s="154"/>
      <c r="G190" s="154"/>
      <c r="H190" s="154"/>
      <c r="I190" s="154"/>
      <c r="J190" s="154"/>
      <c r="K190" s="154"/>
      <c r="L190" s="154"/>
      <c r="M190" s="154"/>
      <c r="N190" s="157" t="e">
        <f>AVERAGE(Calculations!P191:Y191)</f>
        <v>#DIV/0!</v>
      </c>
      <c r="O190" s="158" t="e">
        <f>STDEV(Calculations!P191:Y191)</f>
        <v>#DIV/0!</v>
      </c>
    </row>
    <row r="191" spans="1:15" ht="12.75">
      <c r="A191" s="152"/>
      <c r="B191" s="39" t="str">
        <f>IF('Gene Table'!D191="","",'Gene Table'!D191)</f>
        <v>RT</v>
      </c>
      <c r="C191" s="153" t="s">
        <v>372</v>
      </c>
      <c r="D191" s="154"/>
      <c r="E191" s="154"/>
      <c r="F191" s="154"/>
      <c r="G191" s="154"/>
      <c r="H191" s="154"/>
      <c r="I191" s="154"/>
      <c r="J191" s="154"/>
      <c r="K191" s="154"/>
      <c r="L191" s="154"/>
      <c r="M191" s="154"/>
      <c r="N191" s="157" t="e">
        <f>AVERAGE(Calculations!P192:Y192)</f>
        <v>#DIV/0!</v>
      </c>
      <c r="O191" s="158" t="e">
        <f>STDEV(Calculations!P192:Y192)</f>
        <v>#DIV/0!</v>
      </c>
    </row>
    <row r="192" spans="1:15" ht="12.75">
      <c r="A192" s="152"/>
      <c r="B192" s="39" t="str">
        <f>IF('Gene Table'!D192="","",'Gene Table'!D192)</f>
        <v>RT</v>
      </c>
      <c r="C192" s="153" t="s">
        <v>374</v>
      </c>
      <c r="D192" s="154"/>
      <c r="E192" s="154"/>
      <c r="F192" s="154"/>
      <c r="G192" s="154"/>
      <c r="H192" s="154"/>
      <c r="I192" s="154"/>
      <c r="J192" s="154"/>
      <c r="K192" s="154"/>
      <c r="L192" s="154"/>
      <c r="M192" s="154"/>
      <c r="N192" s="157" t="e">
        <f>AVERAGE(Calculations!P193:Y193)</f>
        <v>#DIV/0!</v>
      </c>
      <c r="O192" s="158" t="e">
        <f>STDEV(Calculations!P193:Y193)</f>
        <v>#DIV/0!</v>
      </c>
    </row>
    <row r="193" spans="1:15" ht="12.75">
      <c r="A193" s="152"/>
      <c r="B193" s="39" t="str">
        <f>IF('Gene Table'!D193="","",'Gene Table'!D193)</f>
        <v>PCR</v>
      </c>
      <c r="C193" s="153" t="s">
        <v>375</v>
      </c>
      <c r="D193" s="154"/>
      <c r="E193" s="154"/>
      <c r="F193" s="154"/>
      <c r="G193" s="154"/>
      <c r="H193" s="154"/>
      <c r="I193" s="154"/>
      <c r="J193" s="154"/>
      <c r="K193" s="154"/>
      <c r="L193" s="154"/>
      <c r="M193" s="154"/>
      <c r="N193" s="157" t="e">
        <f>AVERAGE(Calculations!P194:Y194)</f>
        <v>#DIV/0!</v>
      </c>
      <c r="O193" s="158" t="e">
        <f>STDEV(Calculations!P194:Y194)</f>
        <v>#DIV/0!</v>
      </c>
    </row>
    <row r="194" spans="1:15" ht="12.75">
      <c r="A194" s="152"/>
      <c r="B194" s="39" t="str">
        <f>IF('Gene Table'!D194="","",'Gene Table'!D194)</f>
        <v>PCR</v>
      </c>
      <c r="C194" s="153" t="s">
        <v>377</v>
      </c>
      <c r="D194" s="154"/>
      <c r="E194" s="154"/>
      <c r="F194" s="154"/>
      <c r="G194" s="154"/>
      <c r="H194" s="154"/>
      <c r="I194" s="154"/>
      <c r="J194" s="154"/>
      <c r="K194" s="154"/>
      <c r="L194" s="154"/>
      <c r="M194" s="154"/>
      <c r="N194" s="157" t="e">
        <f>AVERAGE(Calculations!P195:Y195)</f>
        <v>#DIV/0!</v>
      </c>
      <c r="O194" s="158"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B1" sqref="B1:B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3" t="s">
        <v>3</v>
      </c>
      <c r="B1" s="74" t="s">
        <v>652</v>
      </c>
      <c r="C1" s="63" t="s">
        <v>631</v>
      </c>
      <c r="D1" s="99" t="str">
        <f>Results!D2</f>
        <v>Test Sample</v>
      </c>
      <c r="E1" s="100"/>
      <c r="F1" s="100"/>
      <c r="G1" s="100"/>
      <c r="H1" s="100"/>
      <c r="I1" s="100"/>
      <c r="J1" s="100"/>
      <c r="K1" s="100"/>
      <c r="L1" s="100"/>
      <c r="M1" s="130"/>
      <c r="N1" s="74" t="s">
        <v>652</v>
      </c>
      <c r="O1" s="63" t="s">
        <v>631</v>
      </c>
      <c r="P1" s="31" t="str">
        <f>Results!E2</f>
        <v>Control Sample</v>
      </c>
      <c r="Q1" s="31"/>
      <c r="R1" s="31"/>
      <c r="S1" s="31"/>
      <c r="T1" s="31"/>
      <c r="U1" s="31"/>
      <c r="V1" s="31"/>
      <c r="W1" s="31"/>
      <c r="X1" s="31"/>
      <c r="Y1" s="31"/>
    </row>
    <row r="2" spans="1:25" ht="27.75" customHeight="1">
      <c r="A2" s="63"/>
      <c r="B2" s="132"/>
      <c r="C2" s="62"/>
      <c r="D2" s="133" t="s">
        <v>636</v>
      </c>
      <c r="E2" s="133" t="s">
        <v>637</v>
      </c>
      <c r="F2" s="133" t="s">
        <v>638</v>
      </c>
      <c r="G2" s="133" t="s">
        <v>639</v>
      </c>
      <c r="H2" s="133" t="s">
        <v>640</v>
      </c>
      <c r="I2" s="133" t="s">
        <v>641</v>
      </c>
      <c r="J2" s="133" t="s">
        <v>642</v>
      </c>
      <c r="K2" s="133" t="s">
        <v>643</v>
      </c>
      <c r="L2" s="133" t="s">
        <v>644</v>
      </c>
      <c r="M2" s="133" t="s">
        <v>645</v>
      </c>
      <c r="N2" s="132"/>
      <c r="O2" s="62"/>
      <c r="P2" s="133" t="s">
        <v>636</v>
      </c>
      <c r="Q2" s="133" t="s">
        <v>637</v>
      </c>
      <c r="R2" s="133" t="s">
        <v>638</v>
      </c>
      <c r="S2" s="133" t="s">
        <v>639</v>
      </c>
      <c r="T2" s="133" t="s">
        <v>640</v>
      </c>
      <c r="U2" s="133" t="s">
        <v>641</v>
      </c>
      <c r="V2" s="133" t="s">
        <v>642</v>
      </c>
      <c r="W2" s="133" t="s">
        <v>643</v>
      </c>
      <c r="X2" s="133" t="s">
        <v>644</v>
      </c>
      <c r="Y2" s="133" t="s">
        <v>645</v>
      </c>
    </row>
    <row r="3" spans="1:25" ht="15" customHeight="1">
      <c r="A3" s="134" t="s">
        <v>8</v>
      </c>
      <c r="B3" s="135" t="str">
        <f>IF(C3="","",VLOOKUP(C3,'Gene Table'!B$3:D$98,2,FALSE))</f>
        <v>HQP006940</v>
      </c>
      <c r="C3" s="136" t="s">
        <v>348</v>
      </c>
      <c r="D3" s="137" t="str">
        <f>IF(C3="","",IF(VLOOKUP($C3,'Test Sample Data'!$C$3:$M$98,2,FALSE)=0,"",VLOOKUP($C3,'Test Sample Data'!$C$3:$M$98,2,FALSE)))</f>
        <v/>
      </c>
      <c r="E3" s="137" t="str">
        <f>IF(C3="","",IF(VLOOKUP($C3,'Test Sample Data'!$C$3:$M$98,3,FALSE)=0,"",VLOOKUP($C3,'Test Sample Data'!$C$3:$M$98,3,FALSE)))</f>
        <v/>
      </c>
      <c r="F3" s="137" t="str">
        <f>IF(C3="","",IF(VLOOKUP($C3,'Test Sample Data'!$C$3:$M$98,4,FALSE)=0,"",VLOOKUP($C3,'Test Sample Data'!$C$3:$M$98,4,FALSE)))</f>
        <v/>
      </c>
      <c r="G3" s="137" t="str">
        <f>IF(C3="","",IF(VLOOKUP($C3,'Test Sample Data'!$C$3:$M$98,5,FALSE)=0,"",VLOOKUP($C3,'Test Sample Data'!$C$3:$M$98,5,FALSE)))</f>
        <v/>
      </c>
      <c r="H3" s="137" t="str">
        <f>IF(C3="","",IF(VLOOKUP($C3,'Test Sample Data'!$C$3:$M$98,6,FALSE)=0,"",VLOOKUP($C3,'Test Sample Data'!$C$3:$M$98,6,FALSE)))</f>
        <v/>
      </c>
      <c r="I3" s="137" t="str">
        <f>IF(C3="","",IF(VLOOKUP($C3,'Test Sample Data'!$C$3:$M$98,7,FALSE)=0,"",VLOOKUP($C3,'Test Sample Data'!$C$3:$M$98,7,FALSE)))</f>
        <v/>
      </c>
      <c r="J3" s="137" t="str">
        <f>IF(C3="","",IF(VLOOKUP($C3,'Test Sample Data'!$C$3:$M$98,8,FALSE)=0,"",VLOOKUP($C3,'Test Sample Data'!$C$3:$M$98,8,FALSE)))</f>
        <v/>
      </c>
      <c r="K3" s="137" t="str">
        <f>IF(C3="","",IF(VLOOKUP($C3,'Test Sample Data'!$C$3:$M$98,9,FALSE)=0,"",VLOOKUP($C3,'Test Sample Data'!$C$3:$M$98,9,FALSE)))</f>
        <v/>
      </c>
      <c r="L3" s="137" t="str">
        <f>IF(C3="","",IF(VLOOKUP($C3,'Test Sample Data'!$C$3:$M$98,10,FALSE)=0,"",VLOOKUP($C3,'Test Sample Data'!$C$3:$M$98,10,FALSE)))</f>
        <v/>
      </c>
      <c r="M3" s="137" t="str">
        <f>IF(C3="","",IF(VLOOKUP($C3,'Test Sample Data'!$C$3:$M$98,11,FALSE)=0,"",VLOOKUP($C3,'Test Sample Data'!$C$3:$M$98,11,FALSE)))</f>
        <v/>
      </c>
      <c r="N3" s="144" t="str">
        <f>IF(B3=0,"",B3)</f>
        <v>HQP006940</v>
      </c>
      <c r="O3" s="145" t="str">
        <f>IF('Choose Housekeeping Genes'!C3=0,"",'Choose Housekeeping Genes'!C3)</f>
        <v>H03</v>
      </c>
      <c r="P3" s="137" t="str">
        <f>IF(C3="","",IF(VLOOKUP($C3,'Control Sample Data'!$C$3:$M$98,2,FALSE)=0,"",VLOOKUP($C3,'Control Sample Data'!$C$3:$M$98,2,FALSE)))</f>
        <v/>
      </c>
      <c r="Q3" s="137" t="str">
        <f>IF(C3="","",IF(VLOOKUP($C3,'Control Sample Data'!$C$3:$M$98,3,FALSE)=0,"",VLOOKUP($C3,'Control Sample Data'!$C$3:$M$98,3,FALSE)))</f>
        <v/>
      </c>
      <c r="R3" s="137" t="str">
        <f>IF(C3="","",IF(VLOOKUP($C3,'Control Sample Data'!$C$3:$M$98,4,FALSE)=0,"",VLOOKUP($C3,'Control Sample Data'!$C$3:$M$98,4,FALSE)))</f>
        <v/>
      </c>
      <c r="S3" s="137" t="str">
        <f>IF(C3="","",IF(VLOOKUP($C3,'Control Sample Data'!$C$3:$M$98,5,FALSE)=0,"",VLOOKUP($C3,'Control Sample Data'!$C$3:$M$98,5,FALSE)))</f>
        <v/>
      </c>
      <c r="T3" s="137" t="str">
        <f>IF(C3="","",IF(VLOOKUP($C3,'Control Sample Data'!$C$3:$M$98,6,FALSE)=0,"",VLOOKUP($C3,'Control Sample Data'!$C$3:$M$98,6,FALSE)))</f>
        <v/>
      </c>
      <c r="U3" s="137" t="str">
        <f>IF(C3="","",IF(VLOOKUP($C3,'Control Sample Data'!$C$3:$M$98,7,FALSE)=0,"",VLOOKUP($C3,'Control Sample Data'!$C$3:$M$98,7,FALSE)))</f>
        <v/>
      </c>
      <c r="V3" s="137" t="str">
        <f>IF(C3="","",IF(VLOOKUP($C3,'Control Sample Data'!$C$3:$M$98,8,FALSE)=0,"",VLOOKUP($C3,'Control Sample Data'!$C$3:$M$98,8,FALSE)))</f>
        <v/>
      </c>
      <c r="W3" s="137" t="str">
        <f>IF(C3="","",IF(VLOOKUP($C3,'Control Sample Data'!$C$3:$M$98,9,FALSE)=0,"",VLOOKUP($C3,'Control Sample Data'!$C$3:$M$98,9,FALSE)))</f>
        <v/>
      </c>
      <c r="X3" s="137" t="str">
        <f>IF(C3="","",IF(VLOOKUP($C3,'Control Sample Data'!$C$3:$M$98,10,FALSE)=0,"",VLOOKUP($C3,'Control Sample Data'!$C$3:$M$98,10,FALSE)))</f>
        <v/>
      </c>
      <c r="Y3" s="137" t="str">
        <f>IF(C3="","",IF(VLOOKUP($C3,'Control Sample Data'!$C$3:$M$98,11,FALSE)=0,"",VLOOKUP($C3,'Control Sample Data'!$C$3:$M$98,11,FALSE)))</f>
        <v/>
      </c>
    </row>
    <row r="4" spans="1:25" ht="15" customHeight="1">
      <c r="A4" s="134"/>
      <c r="B4" s="135" t="str">
        <f>IF(C4="","",VLOOKUP(C4,'Gene Table'!B$3:D$98,2,FALSE))</f>
        <v>HQP016381</v>
      </c>
      <c r="C4" s="136" t="s">
        <v>352</v>
      </c>
      <c r="D4" s="137" t="str">
        <f>IF(C4="","",IF(VLOOKUP($C4,'Test Sample Data'!$C$3:$M$98,2,FALSE)=0,"",VLOOKUP($C4,'Test Sample Data'!$C$3:$M$98,2,FALSE)))</f>
        <v/>
      </c>
      <c r="E4" s="137" t="str">
        <f>IF(C4="","",IF(VLOOKUP($C4,'Test Sample Data'!$C$3:$M$98,3,FALSE)=0,"",VLOOKUP($C4,'Test Sample Data'!$C$3:$M$98,3,FALSE)))</f>
        <v/>
      </c>
      <c r="F4" s="137" t="str">
        <f>IF(C4="","",IF(VLOOKUP($C4,'Test Sample Data'!$C$3:$M$98,4,FALSE)=0,"",VLOOKUP($C4,'Test Sample Data'!$C$3:$M$98,4,FALSE)))</f>
        <v/>
      </c>
      <c r="G4" s="137" t="str">
        <f>IF(C4="","",IF(VLOOKUP($C4,'Test Sample Data'!$C$3:$M$98,5,FALSE)=0,"",VLOOKUP($C4,'Test Sample Data'!$C$3:$M$98,5,FALSE)))</f>
        <v/>
      </c>
      <c r="H4" s="137" t="str">
        <f>IF(C4="","",IF(VLOOKUP($C4,'Test Sample Data'!$C$3:$M$98,6,FALSE)=0,"",VLOOKUP($C4,'Test Sample Data'!$C$3:$M$98,6,FALSE)))</f>
        <v/>
      </c>
      <c r="I4" s="137" t="str">
        <f>IF(C4="","",IF(VLOOKUP($C4,'Test Sample Data'!$C$3:$M$98,7,FALSE)=0,"",VLOOKUP($C4,'Test Sample Data'!$C$3:$M$98,7,FALSE)))</f>
        <v/>
      </c>
      <c r="J4" s="137" t="str">
        <f>IF(C4="","",IF(VLOOKUP($C4,'Test Sample Data'!$C$3:$M$98,8,FALSE)=0,"",VLOOKUP($C4,'Test Sample Data'!$C$3:$M$98,8,FALSE)))</f>
        <v/>
      </c>
      <c r="K4" s="137" t="str">
        <f>IF(C4="","",IF(VLOOKUP($C4,'Test Sample Data'!$C$3:$M$98,9,FALSE)=0,"",VLOOKUP($C4,'Test Sample Data'!$C$3:$M$98,9,FALSE)))</f>
        <v/>
      </c>
      <c r="L4" s="137" t="str">
        <f>IF(C4="","",IF(VLOOKUP($C4,'Test Sample Data'!$C$3:$M$98,10,FALSE)=0,"",VLOOKUP($C4,'Test Sample Data'!$C$3:$M$98,10,FALSE)))</f>
        <v/>
      </c>
      <c r="M4" s="137" t="str">
        <f>IF(C4="","",IF(VLOOKUP($C4,'Test Sample Data'!$C$3:$M$98,11,FALSE)=0,"",VLOOKUP($C4,'Test Sample Data'!$C$3:$M$98,11,FALSE)))</f>
        <v/>
      </c>
      <c r="N4" s="146" t="str">
        <f aca="true" t="shared" si="0" ref="N4:N22">IF(B4=0,"",B4)</f>
        <v>HQP016381</v>
      </c>
      <c r="O4" s="32" t="str">
        <f>IF('Choose Housekeeping Genes'!C4=0,"",'Choose Housekeeping Genes'!C4)</f>
        <v>H04</v>
      </c>
      <c r="P4" s="137" t="str">
        <f>IF(C4="","",IF(VLOOKUP($C4,'Control Sample Data'!$C$3:$M$98,2,FALSE)=0,"",VLOOKUP($C4,'Control Sample Data'!$C$3:$M$98,2,FALSE)))</f>
        <v/>
      </c>
      <c r="Q4" s="137" t="str">
        <f>IF(C4="","",IF(VLOOKUP($C4,'Control Sample Data'!$C$3:$M$98,3,FALSE)=0,"",VLOOKUP($C4,'Control Sample Data'!$C$3:$M$98,3,FALSE)))</f>
        <v/>
      </c>
      <c r="R4" s="137" t="str">
        <f>IF(C4="","",IF(VLOOKUP($C4,'Control Sample Data'!$C$3:$M$98,4,FALSE)=0,"",VLOOKUP($C4,'Control Sample Data'!$C$3:$M$98,4,FALSE)))</f>
        <v/>
      </c>
      <c r="S4" s="137" t="str">
        <f>IF(C4="","",IF(VLOOKUP($C4,'Control Sample Data'!$C$3:$M$98,5,FALSE)=0,"",VLOOKUP($C4,'Control Sample Data'!$C$3:$M$98,5,FALSE)))</f>
        <v/>
      </c>
      <c r="T4" s="137" t="str">
        <f>IF(C4="","",IF(VLOOKUP($C4,'Control Sample Data'!$C$3:$M$98,6,FALSE)=0,"",VLOOKUP($C4,'Control Sample Data'!$C$3:$M$98,6,FALSE)))</f>
        <v/>
      </c>
      <c r="U4" s="137" t="str">
        <f>IF(C4="","",IF(VLOOKUP($C4,'Control Sample Data'!$C$3:$M$98,7,FALSE)=0,"",VLOOKUP($C4,'Control Sample Data'!$C$3:$M$98,7,FALSE)))</f>
        <v/>
      </c>
      <c r="V4" s="137" t="str">
        <f>IF(C4="","",IF(VLOOKUP($C4,'Control Sample Data'!$C$3:$M$98,8,FALSE)=0,"",VLOOKUP($C4,'Control Sample Data'!$C$3:$M$98,8,FALSE)))</f>
        <v/>
      </c>
      <c r="W4" s="137" t="str">
        <f>IF(C4="","",IF(VLOOKUP($C4,'Control Sample Data'!$C$3:$M$98,9,FALSE)=0,"",VLOOKUP($C4,'Control Sample Data'!$C$3:$M$98,9,FALSE)))</f>
        <v/>
      </c>
      <c r="X4" s="137" t="str">
        <f>IF(C4="","",IF(VLOOKUP($C4,'Control Sample Data'!$C$3:$M$98,10,FALSE)=0,"",VLOOKUP($C4,'Control Sample Data'!$C$3:$M$98,10,FALSE)))</f>
        <v/>
      </c>
      <c r="Y4" s="137" t="str">
        <f>IF(C4="","",IF(VLOOKUP($C4,'Control Sample Data'!$C$3:$M$98,11,FALSE)=0,"",VLOOKUP($C4,'Control Sample Data'!$C$3:$M$98,11,FALSE)))</f>
        <v/>
      </c>
    </row>
    <row r="5" spans="1:25" ht="15" customHeight="1">
      <c r="A5" s="134"/>
      <c r="B5" s="135" t="str">
        <f>IF(C5="","",VLOOKUP(C5,'Gene Table'!B$3:D$98,2,FALSE))</f>
        <v>HQP015171</v>
      </c>
      <c r="C5" s="136" t="s">
        <v>356</v>
      </c>
      <c r="D5" s="137" t="str">
        <f>IF(C5="","",IF(VLOOKUP($C5,'Test Sample Data'!$C$3:$M$98,2,FALSE)=0,"",VLOOKUP($C5,'Test Sample Data'!$C$3:$M$98,2,FALSE)))</f>
        <v/>
      </c>
      <c r="E5" s="137" t="str">
        <f>IF(C5="","",IF(VLOOKUP($C5,'Test Sample Data'!$C$3:$M$98,3,FALSE)=0,"",VLOOKUP($C5,'Test Sample Data'!$C$3:$M$98,3,FALSE)))</f>
        <v/>
      </c>
      <c r="F5" s="137" t="str">
        <f>IF(C5="","",IF(VLOOKUP($C5,'Test Sample Data'!$C$3:$M$98,4,FALSE)=0,"",VLOOKUP($C5,'Test Sample Data'!$C$3:$M$98,4,FALSE)))</f>
        <v/>
      </c>
      <c r="G5" s="137" t="str">
        <f>IF(C5="","",IF(VLOOKUP($C5,'Test Sample Data'!$C$3:$M$98,5,FALSE)=0,"",VLOOKUP($C5,'Test Sample Data'!$C$3:$M$98,5,FALSE)))</f>
        <v/>
      </c>
      <c r="H5" s="137" t="str">
        <f>IF(C5="","",IF(VLOOKUP($C5,'Test Sample Data'!$C$3:$M$98,6,FALSE)=0,"",VLOOKUP($C5,'Test Sample Data'!$C$3:$M$98,6,FALSE)))</f>
        <v/>
      </c>
      <c r="I5" s="137" t="str">
        <f>IF(C5="","",IF(VLOOKUP($C5,'Test Sample Data'!$C$3:$M$98,7,FALSE)=0,"",VLOOKUP($C5,'Test Sample Data'!$C$3:$M$98,7,FALSE)))</f>
        <v/>
      </c>
      <c r="J5" s="137" t="str">
        <f>IF(C5="","",IF(VLOOKUP($C5,'Test Sample Data'!$C$3:$M$98,8,FALSE)=0,"",VLOOKUP($C5,'Test Sample Data'!$C$3:$M$98,8,FALSE)))</f>
        <v/>
      </c>
      <c r="K5" s="137" t="str">
        <f>IF(C5="","",IF(VLOOKUP($C5,'Test Sample Data'!$C$3:$M$98,9,FALSE)=0,"",VLOOKUP($C5,'Test Sample Data'!$C$3:$M$98,9,FALSE)))</f>
        <v/>
      </c>
      <c r="L5" s="137" t="str">
        <f>IF(C5="","",IF(VLOOKUP($C5,'Test Sample Data'!$C$3:$M$98,10,FALSE)=0,"",VLOOKUP($C5,'Test Sample Data'!$C$3:$M$98,10,FALSE)))</f>
        <v/>
      </c>
      <c r="M5" s="137" t="str">
        <f>IF(C5="","",IF(VLOOKUP($C5,'Test Sample Data'!$C$3:$M$98,11,FALSE)=0,"",VLOOKUP($C5,'Test Sample Data'!$C$3:$M$98,11,FALSE)))</f>
        <v/>
      </c>
      <c r="N5" s="146" t="str">
        <f t="shared" si="0"/>
        <v>HQP015171</v>
      </c>
      <c r="O5" s="32" t="str">
        <f>IF('Choose Housekeeping Genes'!C5=0,"",'Choose Housekeeping Genes'!C5)</f>
        <v>H05</v>
      </c>
      <c r="P5" s="137" t="str">
        <f>IF(C5="","",IF(VLOOKUP($C5,'Control Sample Data'!$C$3:$M$98,2,FALSE)=0,"",VLOOKUP($C5,'Control Sample Data'!$C$3:$M$98,2,FALSE)))</f>
        <v/>
      </c>
      <c r="Q5" s="137" t="str">
        <f>IF(C5="","",IF(VLOOKUP($C5,'Control Sample Data'!$C$3:$M$98,3,FALSE)=0,"",VLOOKUP($C5,'Control Sample Data'!$C$3:$M$98,3,FALSE)))</f>
        <v/>
      </c>
      <c r="R5" s="137" t="str">
        <f>IF(C5="","",IF(VLOOKUP($C5,'Control Sample Data'!$C$3:$M$98,4,FALSE)=0,"",VLOOKUP($C5,'Control Sample Data'!$C$3:$M$98,4,FALSE)))</f>
        <v/>
      </c>
      <c r="S5" s="137" t="str">
        <f>IF(C5="","",IF(VLOOKUP($C5,'Control Sample Data'!$C$3:$M$98,5,FALSE)=0,"",VLOOKUP($C5,'Control Sample Data'!$C$3:$M$98,5,FALSE)))</f>
        <v/>
      </c>
      <c r="T5" s="137" t="str">
        <f>IF(C5="","",IF(VLOOKUP($C5,'Control Sample Data'!$C$3:$M$98,6,FALSE)=0,"",VLOOKUP($C5,'Control Sample Data'!$C$3:$M$98,6,FALSE)))</f>
        <v/>
      </c>
      <c r="U5" s="137" t="str">
        <f>IF(C5="","",IF(VLOOKUP($C5,'Control Sample Data'!$C$3:$M$98,7,FALSE)=0,"",VLOOKUP($C5,'Control Sample Data'!$C$3:$M$98,7,FALSE)))</f>
        <v/>
      </c>
      <c r="V5" s="137" t="str">
        <f>IF(C5="","",IF(VLOOKUP($C5,'Control Sample Data'!$C$3:$M$98,8,FALSE)=0,"",VLOOKUP($C5,'Control Sample Data'!$C$3:$M$98,8,FALSE)))</f>
        <v/>
      </c>
      <c r="W5" s="137" t="str">
        <f>IF(C5="","",IF(VLOOKUP($C5,'Control Sample Data'!$C$3:$M$98,9,FALSE)=0,"",VLOOKUP($C5,'Control Sample Data'!$C$3:$M$98,9,FALSE)))</f>
        <v/>
      </c>
      <c r="X5" s="137" t="str">
        <f>IF(C5="","",IF(VLOOKUP($C5,'Control Sample Data'!$C$3:$M$98,10,FALSE)=0,"",VLOOKUP($C5,'Control Sample Data'!$C$3:$M$98,10,FALSE)))</f>
        <v/>
      </c>
      <c r="Y5" s="137" t="str">
        <f>IF(C5="","",IF(VLOOKUP($C5,'Control Sample Data'!$C$3:$M$98,11,FALSE)=0,"",VLOOKUP($C5,'Control Sample Data'!$C$3:$M$98,11,FALSE)))</f>
        <v/>
      </c>
    </row>
    <row r="6" spans="1:25" ht="15" customHeight="1">
      <c r="A6" s="134"/>
      <c r="B6" s="135" t="str">
        <f>IF(C6="","",VLOOKUP(C6,'Gene Table'!B$3:D$98,2,FALSE))</f>
        <v>HQP006171</v>
      </c>
      <c r="C6" s="136" t="s">
        <v>360</v>
      </c>
      <c r="D6" s="137" t="str">
        <f>IF(C6="","",IF(VLOOKUP($C6,'Test Sample Data'!$C$3:$M$98,2,FALSE)=0,"",VLOOKUP($C6,'Test Sample Data'!$C$3:$M$98,2,FALSE)))</f>
        <v/>
      </c>
      <c r="E6" s="137" t="str">
        <f>IF(C6="","",IF(VLOOKUP($C6,'Test Sample Data'!$C$3:$M$98,3,FALSE)=0,"",VLOOKUP($C6,'Test Sample Data'!$C$3:$M$98,3,FALSE)))</f>
        <v/>
      </c>
      <c r="F6" s="137" t="str">
        <f>IF(C6="","",IF(VLOOKUP($C6,'Test Sample Data'!$C$3:$M$98,4,FALSE)=0,"",VLOOKUP($C6,'Test Sample Data'!$C$3:$M$98,4,FALSE)))</f>
        <v/>
      </c>
      <c r="G6" s="137" t="str">
        <f>IF(C6="","",IF(VLOOKUP($C6,'Test Sample Data'!$C$3:$M$98,5,FALSE)=0,"",VLOOKUP($C6,'Test Sample Data'!$C$3:$M$98,5,FALSE)))</f>
        <v/>
      </c>
      <c r="H6" s="137" t="str">
        <f>IF(C6="","",IF(VLOOKUP($C6,'Test Sample Data'!$C$3:$M$98,6,FALSE)=0,"",VLOOKUP($C6,'Test Sample Data'!$C$3:$M$98,6,FALSE)))</f>
        <v/>
      </c>
      <c r="I6" s="137" t="str">
        <f>IF(C6="","",IF(VLOOKUP($C6,'Test Sample Data'!$C$3:$M$98,7,FALSE)=0,"",VLOOKUP($C6,'Test Sample Data'!$C$3:$M$98,7,FALSE)))</f>
        <v/>
      </c>
      <c r="J6" s="137" t="str">
        <f>IF(C6="","",IF(VLOOKUP($C6,'Test Sample Data'!$C$3:$M$98,8,FALSE)=0,"",VLOOKUP($C6,'Test Sample Data'!$C$3:$M$98,8,FALSE)))</f>
        <v/>
      </c>
      <c r="K6" s="137" t="str">
        <f>IF(C6="","",IF(VLOOKUP($C6,'Test Sample Data'!$C$3:$M$98,9,FALSE)=0,"",VLOOKUP($C6,'Test Sample Data'!$C$3:$M$98,9,FALSE)))</f>
        <v/>
      </c>
      <c r="L6" s="137" t="str">
        <f>IF(C6="","",IF(VLOOKUP($C6,'Test Sample Data'!$C$3:$M$98,10,FALSE)=0,"",VLOOKUP($C6,'Test Sample Data'!$C$3:$M$98,10,FALSE)))</f>
        <v/>
      </c>
      <c r="M6" s="137" t="str">
        <f>IF(C6="","",IF(VLOOKUP($C6,'Test Sample Data'!$C$3:$M$98,11,FALSE)=0,"",VLOOKUP($C6,'Test Sample Data'!$C$3:$M$98,11,FALSE)))</f>
        <v/>
      </c>
      <c r="N6" s="146" t="str">
        <f t="shared" si="0"/>
        <v>HQP006171</v>
      </c>
      <c r="O6" s="32" t="str">
        <f>IF('Choose Housekeeping Genes'!C6=0,"",'Choose Housekeeping Genes'!C6)</f>
        <v>H06</v>
      </c>
      <c r="P6" s="137" t="str">
        <f>IF(C6="","",IF(VLOOKUP($C6,'Control Sample Data'!$C$3:$M$98,2,FALSE)=0,"",VLOOKUP($C6,'Control Sample Data'!$C$3:$M$98,2,FALSE)))</f>
        <v/>
      </c>
      <c r="Q6" s="137" t="str">
        <f>IF(C6="","",IF(VLOOKUP($C6,'Control Sample Data'!$C$3:$M$98,3,FALSE)=0,"",VLOOKUP($C6,'Control Sample Data'!$C$3:$M$98,3,FALSE)))</f>
        <v/>
      </c>
      <c r="R6" s="137" t="str">
        <f>IF(C6="","",IF(VLOOKUP($C6,'Control Sample Data'!$C$3:$M$98,4,FALSE)=0,"",VLOOKUP($C6,'Control Sample Data'!$C$3:$M$98,4,FALSE)))</f>
        <v/>
      </c>
      <c r="S6" s="137" t="str">
        <f>IF(C6="","",IF(VLOOKUP($C6,'Control Sample Data'!$C$3:$M$98,5,FALSE)=0,"",VLOOKUP($C6,'Control Sample Data'!$C$3:$M$98,5,FALSE)))</f>
        <v/>
      </c>
      <c r="T6" s="137" t="str">
        <f>IF(C6="","",IF(VLOOKUP($C6,'Control Sample Data'!$C$3:$M$98,6,FALSE)=0,"",VLOOKUP($C6,'Control Sample Data'!$C$3:$M$98,6,FALSE)))</f>
        <v/>
      </c>
      <c r="U6" s="137" t="str">
        <f>IF(C6="","",IF(VLOOKUP($C6,'Control Sample Data'!$C$3:$M$98,7,FALSE)=0,"",VLOOKUP($C6,'Control Sample Data'!$C$3:$M$98,7,FALSE)))</f>
        <v/>
      </c>
      <c r="V6" s="137" t="str">
        <f>IF(C6="","",IF(VLOOKUP($C6,'Control Sample Data'!$C$3:$M$98,8,FALSE)=0,"",VLOOKUP($C6,'Control Sample Data'!$C$3:$M$98,8,FALSE)))</f>
        <v/>
      </c>
      <c r="W6" s="137" t="str">
        <f>IF(C6="","",IF(VLOOKUP($C6,'Control Sample Data'!$C$3:$M$98,9,FALSE)=0,"",VLOOKUP($C6,'Control Sample Data'!$C$3:$M$98,9,FALSE)))</f>
        <v/>
      </c>
      <c r="X6" s="137" t="str">
        <f>IF(C6="","",IF(VLOOKUP($C6,'Control Sample Data'!$C$3:$M$98,10,FALSE)=0,"",VLOOKUP($C6,'Control Sample Data'!$C$3:$M$98,10,FALSE)))</f>
        <v/>
      </c>
      <c r="Y6" s="137" t="str">
        <f>IF(C6="","",IF(VLOOKUP($C6,'Control Sample Data'!$C$3:$M$98,11,FALSE)=0,"",VLOOKUP($C6,'Control Sample Data'!$C$3:$M$98,11,FALSE)))</f>
        <v/>
      </c>
    </row>
    <row r="7" spans="1:25" ht="15" customHeight="1">
      <c r="A7" s="134"/>
      <c r="B7" s="135" t="str">
        <f>IF(C7="","",VLOOKUP(C7,'Gene Table'!B$3:D$98,2,FALSE))</f>
        <v>HQP009026</v>
      </c>
      <c r="C7" s="136" t="s">
        <v>364</v>
      </c>
      <c r="D7" s="137" t="str">
        <f>IF(C7="","",IF(VLOOKUP($C7,'Test Sample Data'!$C$3:$M$98,2,FALSE)=0,"",VLOOKUP($C7,'Test Sample Data'!$C$3:$M$98,2,FALSE)))</f>
        <v/>
      </c>
      <c r="E7" s="137" t="str">
        <f>IF(C7="","",IF(VLOOKUP($C7,'Test Sample Data'!$C$3:$M$98,3,FALSE)=0,"",VLOOKUP($C7,'Test Sample Data'!$C$3:$M$98,3,FALSE)))</f>
        <v/>
      </c>
      <c r="F7" s="137" t="str">
        <f>IF(C7="","",IF(VLOOKUP($C7,'Test Sample Data'!$C$3:$M$98,4,FALSE)=0,"",VLOOKUP($C7,'Test Sample Data'!$C$3:$M$98,4,FALSE)))</f>
        <v/>
      </c>
      <c r="G7" s="137" t="str">
        <f>IF(C7="","",IF(VLOOKUP($C7,'Test Sample Data'!$C$3:$M$98,5,FALSE)=0,"",VLOOKUP($C7,'Test Sample Data'!$C$3:$M$98,5,FALSE)))</f>
        <v/>
      </c>
      <c r="H7" s="137" t="str">
        <f>IF(C7="","",IF(VLOOKUP($C7,'Test Sample Data'!$C$3:$M$98,6,FALSE)=0,"",VLOOKUP($C7,'Test Sample Data'!$C$3:$M$98,6,FALSE)))</f>
        <v/>
      </c>
      <c r="I7" s="137" t="str">
        <f>IF(C7="","",IF(VLOOKUP($C7,'Test Sample Data'!$C$3:$M$98,7,FALSE)=0,"",VLOOKUP($C7,'Test Sample Data'!$C$3:$M$98,7,FALSE)))</f>
        <v/>
      </c>
      <c r="J7" s="137" t="str">
        <f>IF(C7="","",IF(VLOOKUP($C7,'Test Sample Data'!$C$3:$M$98,8,FALSE)=0,"",VLOOKUP($C7,'Test Sample Data'!$C$3:$M$98,8,FALSE)))</f>
        <v/>
      </c>
      <c r="K7" s="137" t="str">
        <f>IF(C7="","",IF(VLOOKUP($C7,'Test Sample Data'!$C$3:$M$98,9,FALSE)=0,"",VLOOKUP($C7,'Test Sample Data'!$C$3:$M$98,9,FALSE)))</f>
        <v/>
      </c>
      <c r="L7" s="137" t="str">
        <f>IF(C7="","",IF(VLOOKUP($C7,'Test Sample Data'!$C$3:$M$98,10,FALSE)=0,"",VLOOKUP($C7,'Test Sample Data'!$C$3:$M$98,10,FALSE)))</f>
        <v/>
      </c>
      <c r="M7" s="137" t="str">
        <f>IF(C7="","",IF(VLOOKUP($C7,'Test Sample Data'!$C$3:$M$98,11,FALSE)=0,"",VLOOKUP($C7,'Test Sample Data'!$C$3:$M$98,11,FALSE)))</f>
        <v/>
      </c>
      <c r="N7" s="146" t="str">
        <f t="shared" si="0"/>
        <v>HQP009026</v>
      </c>
      <c r="O7" s="32" t="str">
        <f>IF('Choose Housekeeping Genes'!C7=0,"",'Choose Housekeeping Genes'!C7)</f>
        <v>H07</v>
      </c>
      <c r="P7" s="137" t="str">
        <f>IF(C7="","",IF(VLOOKUP($C7,'Control Sample Data'!$C$3:$M$98,2,FALSE)=0,"",VLOOKUP($C7,'Control Sample Data'!$C$3:$M$98,2,FALSE)))</f>
        <v/>
      </c>
      <c r="Q7" s="137" t="str">
        <f>IF(C7="","",IF(VLOOKUP($C7,'Control Sample Data'!$C$3:$M$98,3,FALSE)=0,"",VLOOKUP($C7,'Control Sample Data'!$C$3:$M$98,3,FALSE)))</f>
        <v/>
      </c>
      <c r="R7" s="137" t="str">
        <f>IF(C7="","",IF(VLOOKUP($C7,'Control Sample Data'!$C$3:$M$98,4,FALSE)=0,"",VLOOKUP($C7,'Control Sample Data'!$C$3:$M$98,4,FALSE)))</f>
        <v/>
      </c>
      <c r="S7" s="137" t="str">
        <f>IF(C7="","",IF(VLOOKUP($C7,'Control Sample Data'!$C$3:$M$98,5,FALSE)=0,"",VLOOKUP($C7,'Control Sample Data'!$C$3:$M$98,5,FALSE)))</f>
        <v/>
      </c>
      <c r="T7" s="137" t="str">
        <f>IF(C7="","",IF(VLOOKUP($C7,'Control Sample Data'!$C$3:$M$98,6,FALSE)=0,"",VLOOKUP($C7,'Control Sample Data'!$C$3:$M$98,6,FALSE)))</f>
        <v/>
      </c>
      <c r="U7" s="137" t="str">
        <f>IF(C7="","",IF(VLOOKUP($C7,'Control Sample Data'!$C$3:$M$98,7,FALSE)=0,"",VLOOKUP($C7,'Control Sample Data'!$C$3:$M$98,7,FALSE)))</f>
        <v/>
      </c>
      <c r="V7" s="137" t="str">
        <f>IF(C7="","",IF(VLOOKUP($C7,'Control Sample Data'!$C$3:$M$98,8,FALSE)=0,"",VLOOKUP($C7,'Control Sample Data'!$C$3:$M$98,8,FALSE)))</f>
        <v/>
      </c>
      <c r="W7" s="137" t="str">
        <f>IF(C7="","",IF(VLOOKUP($C7,'Control Sample Data'!$C$3:$M$98,9,FALSE)=0,"",VLOOKUP($C7,'Control Sample Data'!$C$3:$M$98,9,FALSE)))</f>
        <v/>
      </c>
      <c r="X7" s="137" t="str">
        <f>IF(C7="","",IF(VLOOKUP($C7,'Control Sample Data'!$C$3:$M$98,10,FALSE)=0,"",VLOOKUP($C7,'Control Sample Data'!$C$3:$M$98,10,FALSE)))</f>
        <v/>
      </c>
      <c r="Y7" s="137" t="str">
        <f>IF(C7="","",IF(VLOOKUP($C7,'Control Sample Data'!$C$3:$M$98,11,FALSE)=0,"",VLOOKUP($C7,'Control Sample Data'!$C$3:$M$98,11,FALSE)))</f>
        <v/>
      </c>
    </row>
    <row r="8" spans="1:25" ht="15" customHeight="1">
      <c r="A8" s="134"/>
      <c r="B8" s="135" t="str">
        <f>IF(C8="","",VLOOKUP(C8,'Gene Table'!B$3:D$98,2,FALSE))</f>
        <v>HQP054253</v>
      </c>
      <c r="C8" s="136" t="s">
        <v>368</v>
      </c>
      <c r="D8" s="137" t="str">
        <f>IF(C8="","",IF(VLOOKUP($C8,'Test Sample Data'!$C$3:$M$98,2,FALSE)=0,"",VLOOKUP($C8,'Test Sample Data'!$C$3:$M$98,2,FALSE)))</f>
        <v/>
      </c>
      <c r="E8" s="137" t="str">
        <f>IF(C8="","",IF(VLOOKUP($C8,'Test Sample Data'!$C$3:$M$98,3,FALSE)=0,"",VLOOKUP($C8,'Test Sample Data'!$C$3:$M$98,3,FALSE)))</f>
        <v/>
      </c>
      <c r="F8" s="137" t="str">
        <f>IF(C8="","",IF(VLOOKUP($C8,'Test Sample Data'!$C$3:$M$98,4,FALSE)=0,"",VLOOKUP($C8,'Test Sample Data'!$C$3:$M$98,4,FALSE)))</f>
        <v/>
      </c>
      <c r="G8" s="137" t="str">
        <f>IF(C8="","",IF(VLOOKUP($C8,'Test Sample Data'!$C$3:$M$98,5,FALSE)=0,"",VLOOKUP($C8,'Test Sample Data'!$C$3:$M$98,5,FALSE)))</f>
        <v/>
      </c>
      <c r="H8" s="137" t="str">
        <f>IF(C8="","",IF(VLOOKUP($C8,'Test Sample Data'!$C$3:$M$98,6,FALSE)=0,"",VLOOKUP($C8,'Test Sample Data'!$C$3:$M$98,6,FALSE)))</f>
        <v/>
      </c>
      <c r="I8" s="137" t="str">
        <f>IF(C8="","",IF(VLOOKUP($C8,'Test Sample Data'!$C$3:$M$98,7,FALSE)=0,"",VLOOKUP($C8,'Test Sample Data'!$C$3:$M$98,7,FALSE)))</f>
        <v/>
      </c>
      <c r="J8" s="137" t="str">
        <f>IF(C8="","",IF(VLOOKUP($C8,'Test Sample Data'!$C$3:$M$98,8,FALSE)=0,"",VLOOKUP($C8,'Test Sample Data'!$C$3:$M$98,8,FALSE)))</f>
        <v/>
      </c>
      <c r="K8" s="137" t="str">
        <f>IF(C8="","",IF(VLOOKUP($C8,'Test Sample Data'!$C$3:$M$98,9,FALSE)=0,"",VLOOKUP($C8,'Test Sample Data'!$C$3:$M$98,9,FALSE)))</f>
        <v/>
      </c>
      <c r="L8" s="137" t="str">
        <f>IF(C8="","",IF(VLOOKUP($C8,'Test Sample Data'!$C$3:$M$98,10,FALSE)=0,"",VLOOKUP($C8,'Test Sample Data'!$C$3:$M$98,10,FALSE)))</f>
        <v/>
      </c>
      <c r="M8" s="137" t="str">
        <f>IF(C8="","",IF(VLOOKUP($C8,'Test Sample Data'!$C$3:$M$98,11,FALSE)=0,"",VLOOKUP($C8,'Test Sample Data'!$C$3:$M$98,11,FALSE)))</f>
        <v/>
      </c>
      <c r="N8" s="146" t="str">
        <f t="shared" si="0"/>
        <v>HQP054253</v>
      </c>
      <c r="O8" s="32" t="str">
        <f>IF('Choose Housekeeping Genes'!C8=0,"",'Choose Housekeeping Genes'!C8)</f>
        <v>H08</v>
      </c>
      <c r="P8" s="137" t="str">
        <f>IF(C8="","",IF(VLOOKUP($C8,'Control Sample Data'!$C$3:$M$98,2,FALSE)=0,"",VLOOKUP($C8,'Control Sample Data'!$C$3:$M$98,2,FALSE)))</f>
        <v/>
      </c>
      <c r="Q8" s="137" t="str">
        <f>IF(C8="","",IF(VLOOKUP($C8,'Control Sample Data'!$C$3:$M$98,3,FALSE)=0,"",VLOOKUP($C8,'Control Sample Data'!$C$3:$M$98,3,FALSE)))</f>
        <v/>
      </c>
      <c r="R8" s="137" t="str">
        <f>IF(C8="","",IF(VLOOKUP($C8,'Control Sample Data'!$C$3:$M$98,4,FALSE)=0,"",VLOOKUP($C8,'Control Sample Data'!$C$3:$M$98,4,FALSE)))</f>
        <v/>
      </c>
      <c r="S8" s="137" t="str">
        <f>IF(C8="","",IF(VLOOKUP($C8,'Control Sample Data'!$C$3:$M$98,5,FALSE)=0,"",VLOOKUP($C8,'Control Sample Data'!$C$3:$M$98,5,FALSE)))</f>
        <v/>
      </c>
      <c r="T8" s="137" t="str">
        <f>IF(C8="","",IF(VLOOKUP($C8,'Control Sample Data'!$C$3:$M$98,6,FALSE)=0,"",VLOOKUP($C8,'Control Sample Data'!$C$3:$M$98,6,FALSE)))</f>
        <v/>
      </c>
      <c r="U8" s="137" t="str">
        <f>IF(C8="","",IF(VLOOKUP($C8,'Control Sample Data'!$C$3:$M$98,7,FALSE)=0,"",VLOOKUP($C8,'Control Sample Data'!$C$3:$M$98,7,FALSE)))</f>
        <v/>
      </c>
      <c r="V8" s="137" t="str">
        <f>IF(C8="","",IF(VLOOKUP($C8,'Control Sample Data'!$C$3:$M$98,8,FALSE)=0,"",VLOOKUP($C8,'Control Sample Data'!$C$3:$M$98,8,FALSE)))</f>
        <v/>
      </c>
      <c r="W8" s="137" t="str">
        <f>IF(C8="","",IF(VLOOKUP($C8,'Control Sample Data'!$C$3:$M$98,9,FALSE)=0,"",VLOOKUP($C8,'Control Sample Data'!$C$3:$M$98,9,FALSE)))</f>
        <v/>
      </c>
      <c r="X8" s="137" t="str">
        <f>IF(C8="","",IF(VLOOKUP($C8,'Control Sample Data'!$C$3:$M$98,10,FALSE)=0,"",VLOOKUP($C8,'Control Sample Data'!$C$3:$M$98,10,FALSE)))</f>
        <v/>
      </c>
      <c r="Y8" s="137" t="str">
        <f>IF(C8="","",IF(VLOOKUP($C8,'Control Sample Data'!$C$3:$M$98,11,FALSE)=0,"",VLOOKUP($C8,'Control Sample Data'!$C$3:$M$98,11,FALSE)))</f>
        <v/>
      </c>
    </row>
    <row r="9" spans="1:25" ht="15" customHeight="1">
      <c r="A9" s="134"/>
      <c r="B9" s="135" t="str">
        <f>IF(C9="","",VLOOKUP(C9,'Gene Table'!B$3:D$98,2,FALSE))</f>
        <v/>
      </c>
      <c r="C9" s="136"/>
      <c r="D9" s="137" t="str">
        <f>IF(C9="","",IF(VLOOKUP($C9,'Test Sample Data'!$C$3:$M$98,2,FALSE)=0,"",VLOOKUP($C9,'Test Sample Data'!$C$3:$M$98,2,FALSE)))</f>
        <v/>
      </c>
      <c r="E9" s="137" t="str">
        <f>IF(C9="","",IF(VLOOKUP($C9,'Test Sample Data'!$C$3:$M$98,3,FALSE)=0,"",VLOOKUP($C9,'Test Sample Data'!$C$3:$M$98,3,FALSE)))</f>
        <v/>
      </c>
      <c r="F9" s="137" t="str">
        <f>IF(C9="","",IF(VLOOKUP($C9,'Test Sample Data'!$C$3:$M$98,4,FALSE)=0,"",VLOOKUP($C9,'Test Sample Data'!$C$3:$M$98,4,FALSE)))</f>
        <v/>
      </c>
      <c r="G9" s="137" t="str">
        <f>IF(C9="","",IF(VLOOKUP($C9,'Test Sample Data'!$C$3:$M$98,5,FALSE)=0,"",VLOOKUP($C9,'Test Sample Data'!$C$3:$M$98,5,FALSE)))</f>
        <v/>
      </c>
      <c r="H9" s="137" t="str">
        <f>IF(C9="","",IF(VLOOKUP($C9,'Test Sample Data'!$C$3:$M$98,6,FALSE)=0,"",VLOOKUP($C9,'Test Sample Data'!$C$3:$M$98,6,FALSE)))</f>
        <v/>
      </c>
      <c r="I9" s="137" t="str">
        <f>IF(C9="","",IF(VLOOKUP($C9,'Test Sample Data'!$C$3:$M$98,7,FALSE)=0,"",VLOOKUP($C9,'Test Sample Data'!$C$3:$M$98,7,FALSE)))</f>
        <v/>
      </c>
      <c r="J9" s="137" t="str">
        <f>IF(C9="","",IF(VLOOKUP($C9,'Test Sample Data'!$C$3:$M$98,8,FALSE)=0,"",VLOOKUP($C9,'Test Sample Data'!$C$3:$M$98,8,FALSE)))</f>
        <v/>
      </c>
      <c r="K9" s="137" t="str">
        <f>IF(C9="","",IF(VLOOKUP($C9,'Test Sample Data'!$C$3:$M$98,9,FALSE)=0,"",VLOOKUP($C9,'Test Sample Data'!$C$3:$M$98,9,FALSE)))</f>
        <v/>
      </c>
      <c r="L9" s="137" t="str">
        <f>IF(C9="","",IF(VLOOKUP($C9,'Test Sample Data'!$C$3:$M$98,10,FALSE)=0,"",VLOOKUP($C9,'Test Sample Data'!$C$3:$M$98,10,FALSE)))</f>
        <v/>
      </c>
      <c r="M9" s="137" t="str">
        <f>IF(C9="","",IF(VLOOKUP($C9,'Test Sample Data'!$C$3:$M$98,11,FALSE)=0,"",VLOOKUP($C9,'Test Sample Data'!$C$3:$M$98,11,FALSE)))</f>
        <v/>
      </c>
      <c r="N9" s="146" t="str">
        <f t="shared" si="0"/>
        <v/>
      </c>
      <c r="O9" s="32" t="str">
        <f>IF('Choose Housekeeping Genes'!C9=0,"",'Choose Housekeeping Genes'!C9)</f>
        <v/>
      </c>
      <c r="P9" s="137" t="str">
        <f>IF(C9="","",IF(VLOOKUP($C9,'Control Sample Data'!$C$3:$M$98,2,FALSE)=0,"",VLOOKUP($C9,'Control Sample Data'!$C$3:$M$98,2,FALSE)))</f>
        <v/>
      </c>
      <c r="Q9" s="137" t="str">
        <f>IF(C9="","",IF(VLOOKUP($C9,'Control Sample Data'!$C$3:$M$98,3,FALSE)=0,"",VLOOKUP($C9,'Control Sample Data'!$C$3:$M$98,3,FALSE)))</f>
        <v/>
      </c>
      <c r="R9" s="137" t="str">
        <f>IF(C9="","",IF(VLOOKUP($C9,'Control Sample Data'!$C$3:$M$98,4,FALSE)=0,"",VLOOKUP($C9,'Control Sample Data'!$C$3:$M$98,4,FALSE)))</f>
        <v/>
      </c>
      <c r="S9" s="137" t="str">
        <f>IF(C9="","",IF(VLOOKUP($C9,'Control Sample Data'!$C$3:$M$98,5,FALSE)=0,"",VLOOKUP($C9,'Control Sample Data'!$C$3:$M$98,5,FALSE)))</f>
        <v/>
      </c>
      <c r="T9" s="137" t="str">
        <f>IF(C9="","",IF(VLOOKUP($C9,'Control Sample Data'!$C$3:$M$98,6,FALSE)=0,"",VLOOKUP($C9,'Control Sample Data'!$C$3:$M$98,6,FALSE)))</f>
        <v/>
      </c>
      <c r="U9" s="137" t="str">
        <f>IF(C9="","",IF(VLOOKUP($C9,'Control Sample Data'!$C$3:$M$98,7,FALSE)=0,"",VLOOKUP($C9,'Control Sample Data'!$C$3:$M$98,7,FALSE)))</f>
        <v/>
      </c>
      <c r="V9" s="137" t="str">
        <f>IF(C9="","",IF(VLOOKUP($C9,'Control Sample Data'!$C$3:$M$98,8,FALSE)=0,"",VLOOKUP($C9,'Control Sample Data'!$C$3:$M$98,8,FALSE)))</f>
        <v/>
      </c>
      <c r="W9" s="137" t="str">
        <f>IF(C9="","",IF(VLOOKUP($C9,'Control Sample Data'!$C$3:$M$98,9,FALSE)=0,"",VLOOKUP($C9,'Control Sample Data'!$C$3:$M$98,9,FALSE)))</f>
        <v/>
      </c>
      <c r="X9" s="137" t="str">
        <f>IF(C9="","",IF(VLOOKUP($C9,'Control Sample Data'!$C$3:$M$98,10,FALSE)=0,"",VLOOKUP($C9,'Control Sample Data'!$C$3:$M$98,10,FALSE)))</f>
        <v/>
      </c>
      <c r="Y9" s="137" t="str">
        <f>IF(C9="","",IF(VLOOKUP($C9,'Control Sample Data'!$C$3:$M$98,11,FALSE)=0,"",VLOOKUP($C9,'Control Sample Data'!$C$3:$M$98,11,FALSE)))</f>
        <v/>
      </c>
    </row>
    <row r="10" spans="1:25" ht="15" customHeight="1">
      <c r="A10" s="134"/>
      <c r="B10" s="135" t="str">
        <f>IF(C10="","",VLOOKUP(C10,'Gene Table'!B$3:D$98,2,FALSE))</f>
        <v/>
      </c>
      <c r="C10" s="136"/>
      <c r="D10" s="137" t="str">
        <f>IF(C10="","",IF(VLOOKUP($C10,'Test Sample Data'!$C$3:$M$98,2,FALSE)=0,"",VLOOKUP($C10,'Test Sample Data'!$C$3:$M$98,2,FALSE)))</f>
        <v/>
      </c>
      <c r="E10" s="137" t="str">
        <f>IF(C10="","",IF(VLOOKUP($C10,'Test Sample Data'!$C$3:$M$98,3,FALSE)=0,"",VLOOKUP($C10,'Test Sample Data'!$C$3:$M$98,3,FALSE)))</f>
        <v/>
      </c>
      <c r="F10" s="137" t="str">
        <f>IF(C10="","",IF(VLOOKUP($C10,'Test Sample Data'!$C$3:$M$98,4,FALSE)=0,"",VLOOKUP($C10,'Test Sample Data'!$C$3:$M$98,4,FALSE)))</f>
        <v/>
      </c>
      <c r="G10" s="137" t="str">
        <f>IF(C10="","",IF(VLOOKUP($C10,'Test Sample Data'!$C$3:$M$98,5,FALSE)=0,"",VLOOKUP($C10,'Test Sample Data'!$C$3:$M$98,5,FALSE)))</f>
        <v/>
      </c>
      <c r="H10" s="137" t="str">
        <f>IF(C10="","",IF(VLOOKUP($C10,'Test Sample Data'!$C$3:$M$98,6,FALSE)=0,"",VLOOKUP($C10,'Test Sample Data'!$C$3:$M$98,6,FALSE)))</f>
        <v/>
      </c>
      <c r="I10" s="137" t="str">
        <f>IF(C10="","",IF(VLOOKUP($C10,'Test Sample Data'!$C$3:$M$98,7,FALSE)=0,"",VLOOKUP($C10,'Test Sample Data'!$C$3:$M$98,7,FALSE)))</f>
        <v/>
      </c>
      <c r="J10" s="137" t="str">
        <f>IF(C10="","",IF(VLOOKUP($C10,'Test Sample Data'!$C$3:$M$98,8,FALSE)=0,"",VLOOKUP($C10,'Test Sample Data'!$C$3:$M$98,8,FALSE)))</f>
        <v/>
      </c>
      <c r="K10" s="137" t="str">
        <f>IF(C10="","",IF(VLOOKUP($C10,'Test Sample Data'!$C$3:$M$98,9,FALSE)=0,"",VLOOKUP($C10,'Test Sample Data'!$C$3:$M$98,9,FALSE)))</f>
        <v/>
      </c>
      <c r="L10" s="137" t="str">
        <f>IF(C10="","",IF(VLOOKUP($C10,'Test Sample Data'!$C$3:$M$98,10,FALSE)=0,"",VLOOKUP($C10,'Test Sample Data'!$C$3:$M$98,10,FALSE)))</f>
        <v/>
      </c>
      <c r="M10" s="137" t="str">
        <f>IF(C10="","",IF(VLOOKUP($C10,'Test Sample Data'!$C$3:$M$98,11,FALSE)=0,"",VLOOKUP($C10,'Test Sample Data'!$C$3:$M$98,11,FALSE)))</f>
        <v/>
      </c>
      <c r="N10" s="146" t="str">
        <f t="shared" si="0"/>
        <v/>
      </c>
      <c r="O10" s="32" t="str">
        <f>IF('Choose Housekeeping Genes'!C10=0,"",'Choose Housekeeping Genes'!C10)</f>
        <v/>
      </c>
      <c r="P10" s="137" t="str">
        <f>IF(C10="","",IF(VLOOKUP($C10,'Control Sample Data'!$C$3:$M$98,2,FALSE)=0,"",VLOOKUP($C10,'Control Sample Data'!$C$3:$M$98,2,FALSE)))</f>
        <v/>
      </c>
      <c r="Q10" s="137" t="str">
        <f>IF(C10="","",IF(VLOOKUP($C10,'Control Sample Data'!$C$3:$M$98,3,FALSE)=0,"",VLOOKUP($C10,'Control Sample Data'!$C$3:$M$98,3,FALSE)))</f>
        <v/>
      </c>
      <c r="R10" s="137" t="str">
        <f>IF(C10="","",IF(VLOOKUP($C10,'Control Sample Data'!$C$3:$M$98,4,FALSE)=0,"",VLOOKUP($C10,'Control Sample Data'!$C$3:$M$98,4,FALSE)))</f>
        <v/>
      </c>
      <c r="S10" s="137" t="str">
        <f>IF(C10="","",IF(VLOOKUP($C10,'Control Sample Data'!$C$3:$M$98,5,FALSE)=0,"",VLOOKUP($C10,'Control Sample Data'!$C$3:$M$98,5,FALSE)))</f>
        <v/>
      </c>
      <c r="T10" s="137" t="str">
        <f>IF(C10="","",IF(VLOOKUP($C10,'Control Sample Data'!$C$3:$M$98,6,FALSE)=0,"",VLOOKUP($C10,'Control Sample Data'!$C$3:$M$98,6,FALSE)))</f>
        <v/>
      </c>
      <c r="U10" s="137" t="str">
        <f>IF(C10="","",IF(VLOOKUP($C10,'Control Sample Data'!$C$3:$M$98,7,FALSE)=0,"",VLOOKUP($C10,'Control Sample Data'!$C$3:$M$98,7,FALSE)))</f>
        <v/>
      </c>
      <c r="V10" s="137" t="str">
        <f>IF(C10="","",IF(VLOOKUP($C10,'Control Sample Data'!$C$3:$M$98,8,FALSE)=0,"",VLOOKUP($C10,'Control Sample Data'!$C$3:$M$98,8,FALSE)))</f>
        <v/>
      </c>
      <c r="W10" s="137" t="str">
        <f>IF(C10="","",IF(VLOOKUP($C10,'Control Sample Data'!$C$3:$M$98,9,FALSE)=0,"",VLOOKUP($C10,'Control Sample Data'!$C$3:$M$98,9,FALSE)))</f>
        <v/>
      </c>
      <c r="X10" s="137" t="str">
        <f>IF(C10="","",IF(VLOOKUP($C10,'Control Sample Data'!$C$3:$M$98,10,FALSE)=0,"",VLOOKUP($C10,'Control Sample Data'!$C$3:$M$98,10,FALSE)))</f>
        <v/>
      </c>
      <c r="Y10" s="137" t="str">
        <f>IF(C10="","",IF(VLOOKUP($C10,'Control Sample Data'!$C$3:$M$98,11,FALSE)=0,"",VLOOKUP($C10,'Control Sample Data'!$C$3:$M$98,11,FALSE)))</f>
        <v/>
      </c>
    </row>
    <row r="11" spans="1:25" ht="15" customHeight="1">
      <c r="A11" s="134"/>
      <c r="B11" s="135" t="str">
        <f>IF(C11="","",VLOOKUP(C11,'Gene Table'!B$3:D$98,2,FALSE))</f>
        <v/>
      </c>
      <c r="C11" s="136"/>
      <c r="D11" s="137" t="str">
        <f>IF(C11="","",IF(VLOOKUP($C11,'Test Sample Data'!$C$3:$M$98,2,FALSE)=0,"",VLOOKUP($C11,'Test Sample Data'!$C$3:$M$98,2,FALSE)))</f>
        <v/>
      </c>
      <c r="E11" s="137" t="str">
        <f>IF(C11="","",IF(VLOOKUP($C11,'Test Sample Data'!$C$3:$M$98,3,FALSE)=0,"",VLOOKUP($C11,'Test Sample Data'!$C$3:$M$98,3,FALSE)))</f>
        <v/>
      </c>
      <c r="F11" s="137" t="str">
        <f>IF(C11="","",IF(VLOOKUP($C11,'Test Sample Data'!$C$3:$M$98,4,FALSE)=0,"",VLOOKUP($C11,'Test Sample Data'!$C$3:$M$98,4,FALSE)))</f>
        <v/>
      </c>
      <c r="G11" s="137" t="str">
        <f>IF(C11="","",IF(VLOOKUP($C11,'Test Sample Data'!$C$3:$M$98,5,FALSE)=0,"",VLOOKUP($C11,'Test Sample Data'!$C$3:$M$98,5,FALSE)))</f>
        <v/>
      </c>
      <c r="H11" s="137" t="str">
        <f>IF(C11="","",IF(VLOOKUP($C11,'Test Sample Data'!$C$3:$M$98,6,FALSE)=0,"",VLOOKUP($C11,'Test Sample Data'!$C$3:$M$98,6,FALSE)))</f>
        <v/>
      </c>
      <c r="I11" s="137" t="str">
        <f>IF(C11="","",IF(VLOOKUP($C11,'Test Sample Data'!$C$3:$M$98,7,FALSE)=0,"",VLOOKUP($C11,'Test Sample Data'!$C$3:$M$98,7,FALSE)))</f>
        <v/>
      </c>
      <c r="J11" s="137" t="str">
        <f>IF(C11="","",IF(VLOOKUP($C11,'Test Sample Data'!$C$3:$M$98,8,FALSE)=0,"",VLOOKUP($C11,'Test Sample Data'!$C$3:$M$98,8,FALSE)))</f>
        <v/>
      </c>
      <c r="K11" s="137" t="str">
        <f>IF(C11="","",IF(VLOOKUP($C11,'Test Sample Data'!$C$3:$M$98,9,FALSE)=0,"",VLOOKUP($C11,'Test Sample Data'!$C$3:$M$98,9,FALSE)))</f>
        <v/>
      </c>
      <c r="L11" s="137" t="str">
        <f>IF(C11="","",IF(VLOOKUP($C11,'Test Sample Data'!$C$3:$M$98,10,FALSE)=0,"",VLOOKUP($C11,'Test Sample Data'!$C$3:$M$98,10,FALSE)))</f>
        <v/>
      </c>
      <c r="M11" s="137" t="str">
        <f>IF(C11="","",IF(VLOOKUP($C11,'Test Sample Data'!$C$3:$M$98,11,FALSE)=0,"",VLOOKUP($C11,'Test Sample Data'!$C$3:$M$98,11,FALSE)))</f>
        <v/>
      </c>
      <c r="N11" s="146" t="str">
        <f t="shared" si="0"/>
        <v/>
      </c>
      <c r="O11" s="32" t="str">
        <f>IF('Choose Housekeeping Genes'!C11=0,"",'Choose Housekeeping Genes'!C11)</f>
        <v/>
      </c>
      <c r="P11" s="137" t="str">
        <f>IF(C11="","",IF(VLOOKUP($C11,'Control Sample Data'!$C$3:$M$98,2,FALSE)=0,"",VLOOKUP($C11,'Control Sample Data'!$C$3:$M$98,2,FALSE)))</f>
        <v/>
      </c>
      <c r="Q11" s="137" t="str">
        <f>IF(C11="","",IF(VLOOKUP($C11,'Control Sample Data'!$C$3:$M$98,3,FALSE)=0,"",VLOOKUP($C11,'Control Sample Data'!$C$3:$M$98,3,FALSE)))</f>
        <v/>
      </c>
      <c r="R11" s="137" t="str">
        <f>IF(C11="","",IF(VLOOKUP($C11,'Control Sample Data'!$C$3:$M$98,4,FALSE)=0,"",VLOOKUP($C11,'Control Sample Data'!$C$3:$M$98,4,FALSE)))</f>
        <v/>
      </c>
      <c r="S11" s="137" t="str">
        <f>IF(C11="","",IF(VLOOKUP($C11,'Control Sample Data'!$C$3:$M$98,5,FALSE)=0,"",VLOOKUP($C11,'Control Sample Data'!$C$3:$M$98,5,FALSE)))</f>
        <v/>
      </c>
      <c r="T11" s="137" t="str">
        <f>IF(C11="","",IF(VLOOKUP($C11,'Control Sample Data'!$C$3:$M$98,6,FALSE)=0,"",VLOOKUP($C11,'Control Sample Data'!$C$3:$M$98,6,FALSE)))</f>
        <v/>
      </c>
      <c r="U11" s="137" t="str">
        <f>IF(C11="","",IF(VLOOKUP($C11,'Control Sample Data'!$C$3:$M$98,7,FALSE)=0,"",VLOOKUP($C11,'Control Sample Data'!$C$3:$M$98,7,FALSE)))</f>
        <v/>
      </c>
      <c r="V11" s="137" t="str">
        <f>IF(C11="","",IF(VLOOKUP($C11,'Control Sample Data'!$C$3:$M$98,8,FALSE)=0,"",VLOOKUP($C11,'Control Sample Data'!$C$3:$M$98,8,FALSE)))</f>
        <v/>
      </c>
      <c r="W11" s="137" t="str">
        <f>IF(C11="","",IF(VLOOKUP($C11,'Control Sample Data'!$C$3:$M$98,9,FALSE)=0,"",VLOOKUP($C11,'Control Sample Data'!$C$3:$M$98,9,FALSE)))</f>
        <v/>
      </c>
      <c r="X11" s="137" t="str">
        <f>IF(C11="","",IF(VLOOKUP($C11,'Control Sample Data'!$C$3:$M$98,10,FALSE)=0,"",VLOOKUP($C11,'Control Sample Data'!$C$3:$M$98,10,FALSE)))</f>
        <v/>
      </c>
      <c r="Y11" s="137" t="str">
        <f>IF(C11="","",IF(VLOOKUP($C11,'Control Sample Data'!$C$3:$M$98,11,FALSE)=0,"",VLOOKUP($C11,'Control Sample Data'!$C$3:$M$98,11,FALSE)))</f>
        <v/>
      </c>
    </row>
    <row r="12" spans="1:25" ht="15" customHeight="1">
      <c r="A12" s="134"/>
      <c r="B12" s="135" t="str">
        <f>IF(C12="","",VLOOKUP(C12,'Gene Table'!B$3:D$98,2,FALSE))</f>
        <v/>
      </c>
      <c r="C12" s="136"/>
      <c r="D12" s="137" t="str">
        <f>IF(C12="","",IF(VLOOKUP($C12,'Test Sample Data'!$C$3:$M$98,2,FALSE)=0,"",VLOOKUP($C12,'Test Sample Data'!$C$3:$M$98,2,FALSE)))</f>
        <v/>
      </c>
      <c r="E12" s="137" t="str">
        <f>IF(C12="","",IF(VLOOKUP($C12,'Test Sample Data'!$C$3:$M$98,3,FALSE)=0,"",VLOOKUP($C12,'Test Sample Data'!$C$3:$M$98,3,FALSE)))</f>
        <v/>
      </c>
      <c r="F12" s="137" t="str">
        <f>IF(C12="","",IF(VLOOKUP($C12,'Test Sample Data'!$C$3:$M$98,4,FALSE)=0,"",VLOOKUP($C12,'Test Sample Data'!$C$3:$M$98,4,FALSE)))</f>
        <v/>
      </c>
      <c r="G12" s="137" t="str">
        <f>IF(C12="","",IF(VLOOKUP($C12,'Test Sample Data'!$C$3:$M$98,5,FALSE)=0,"",VLOOKUP($C12,'Test Sample Data'!$C$3:$M$98,5,FALSE)))</f>
        <v/>
      </c>
      <c r="H12" s="137" t="str">
        <f>IF(C12="","",IF(VLOOKUP($C12,'Test Sample Data'!$C$3:$M$98,6,FALSE)=0,"",VLOOKUP($C12,'Test Sample Data'!$C$3:$M$98,6,FALSE)))</f>
        <v/>
      </c>
      <c r="I12" s="137" t="str">
        <f>IF(C12="","",IF(VLOOKUP($C12,'Test Sample Data'!$C$3:$M$98,7,FALSE)=0,"",VLOOKUP($C12,'Test Sample Data'!$C$3:$M$98,7,FALSE)))</f>
        <v/>
      </c>
      <c r="J12" s="137" t="str">
        <f>IF(C12="","",IF(VLOOKUP($C12,'Test Sample Data'!$C$3:$M$98,8,FALSE)=0,"",VLOOKUP($C12,'Test Sample Data'!$C$3:$M$98,8,FALSE)))</f>
        <v/>
      </c>
      <c r="K12" s="137" t="str">
        <f>IF(C12="","",IF(VLOOKUP($C12,'Test Sample Data'!$C$3:$M$98,9,FALSE)=0,"",VLOOKUP($C12,'Test Sample Data'!$C$3:$M$98,9,FALSE)))</f>
        <v/>
      </c>
      <c r="L12" s="137" t="str">
        <f>IF(C12="","",IF(VLOOKUP($C12,'Test Sample Data'!$C$3:$M$98,10,FALSE)=0,"",VLOOKUP($C12,'Test Sample Data'!$C$3:$M$98,10,FALSE)))</f>
        <v/>
      </c>
      <c r="M12" s="137" t="str">
        <f>IF(C12="","",IF(VLOOKUP($C12,'Test Sample Data'!$C$3:$M$98,11,FALSE)=0,"",VLOOKUP($C12,'Test Sample Data'!$C$3:$M$98,11,FALSE)))</f>
        <v/>
      </c>
      <c r="N12" s="146" t="str">
        <f t="shared" si="0"/>
        <v/>
      </c>
      <c r="O12" s="32" t="str">
        <f>IF('Choose Housekeeping Genes'!C12=0,"",'Choose Housekeeping Genes'!C12)</f>
        <v/>
      </c>
      <c r="P12" s="137" t="str">
        <f>IF(C12="","",IF(VLOOKUP($C12,'Control Sample Data'!$C$3:$M$98,2,FALSE)=0,"",VLOOKUP($C12,'Control Sample Data'!$C$3:$M$98,2,FALSE)))</f>
        <v/>
      </c>
      <c r="Q12" s="137" t="str">
        <f>IF(C12="","",IF(VLOOKUP($C12,'Control Sample Data'!$C$3:$M$98,3,FALSE)=0,"",VLOOKUP($C12,'Control Sample Data'!$C$3:$M$98,3,FALSE)))</f>
        <v/>
      </c>
      <c r="R12" s="137" t="str">
        <f>IF(C12="","",IF(VLOOKUP($C12,'Control Sample Data'!$C$3:$M$98,4,FALSE)=0,"",VLOOKUP($C12,'Control Sample Data'!$C$3:$M$98,4,FALSE)))</f>
        <v/>
      </c>
      <c r="S12" s="137" t="str">
        <f>IF(C12="","",IF(VLOOKUP($C12,'Control Sample Data'!$C$3:$M$98,5,FALSE)=0,"",VLOOKUP($C12,'Control Sample Data'!$C$3:$M$98,5,FALSE)))</f>
        <v/>
      </c>
      <c r="T12" s="137" t="str">
        <f>IF(C12="","",IF(VLOOKUP($C12,'Control Sample Data'!$C$3:$M$98,6,FALSE)=0,"",VLOOKUP($C12,'Control Sample Data'!$C$3:$M$98,6,FALSE)))</f>
        <v/>
      </c>
      <c r="U12" s="137" t="str">
        <f>IF(C12="","",IF(VLOOKUP($C12,'Control Sample Data'!$C$3:$M$98,7,FALSE)=0,"",VLOOKUP($C12,'Control Sample Data'!$C$3:$M$98,7,FALSE)))</f>
        <v/>
      </c>
      <c r="V12" s="137" t="str">
        <f>IF(C12="","",IF(VLOOKUP($C12,'Control Sample Data'!$C$3:$M$98,8,FALSE)=0,"",VLOOKUP($C12,'Control Sample Data'!$C$3:$M$98,8,FALSE)))</f>
        <v/>
      </c>
      <c r="W12" s="137" t="str">
        <f>IF(C12="","",IF(VLOOKUP($C12,'Control Sample Data'!$C$3:$M$98,9,FALSE)=0,"",VLOOKUP($C12,'Control Sample Data'!$C$3:$M$98,9,FALSE)))</f>
        <v/>
      </c>
      <c r="X12" s="137" t="str">
        <f>IF(C12="","",IF(VLOOKUP($C12,'Control Sample Data'!$C$3:$M$98,10,FALSE)=0,"",VLOOKUP($C12,'Control Sample Data'!$C$3:$M$98,10,FALSE)))</f>
        <v/>
      </c>
      <c r="Y12" s="137" t="str">
        <f>IF(C12="","",IF(VLOOKUP($C12,'Control Sample Data'!$C$3:$M$98,11,FALSE)=0,"",VLOOKUP($C12,'Control Sample Data'!$C$3:$M$98,11,FALSE)))</f>
        <v/>
      </c>
    </row>
    <row r="13" spans="1:25" ht="15" customHeight="1">
      <c r="A13" s="134"/>
      <c r="B13" s="135" t="str">
        <f>IF(C13="","",VLOOKUP(C13,'Gene Table'!B$3:D$98,2,FALSE))</f>
        <v/>
      </c>
      <c r="C13" s="136"/>
      <c r="D13" s="137" t="str">
        <f>IF(C13="","",IF(VLOOKUP($C13,'Test Sample Data'!$C$3:$M$98,2,FALSE)=0,"",VLOOKUP($C13,'Test Sample Data'!$C$3:$M$98,2,FALSE)))</f>
        <v/>
      </c>
      <c r="E13" s="137" t="str">
        <f>IF(C13="","",IF(VLOOKUP($C13,'Test Sample Data'!$C$3:$M$98,3,FALSE)=0,"",VLOOKUP($C13,'Test Sample Data'!$C$3:$M$98,3,FALSE)))</f>
        <v/>
      </c>
      <c r="F13" s="137" t="str">
        <f>IF(C13="","",IF(VLOOKUP($C13,'Test Sample Data'!$C$3:$M$98,4,FALSE)=0,"",VLOOKUP($C13,'Test Sample Data'!$C$3:$M$98,4,FALSE)))</f>
        <v/>
      </c>
      <c r="G13" s="137" t="str">
        <f>IF(C13="","",IF(VLOOKUP($C13,'Test Sample Data'!$C$3:$M$98,5,FALSE)=0,"",VLOOKUP($C13,'Test Sample Data'!$C$3:$M$98,5,FALSE)))</f>
        <v/>
      </c>
      <c r="H13" s="137" t="str">
        <f>IF(C13="","",IF(VLOOKUP($C13,'Test Sample Data'!$C$3:$M$98,6,FALSE)=0,"",VLOOKUP($C13,'Test Sample Data'!$C$3:$M$98,6,FALSE)))</f>
        <v/>
      </c>
      <c r="I13" s="137" t="str">
        <f>IF(C13="","",IF(VLOOKUP($C13,'Test Sample Data'!$C$3:$M$98,7,FALSE)=0,"",VLOOKUP($C13,'Test Sample Data'!$C$3:$M$98,7,FALSE)))</f>
        <v/>
      </c>
      <c r="J13" s="137" t="str">
        <f>IF(C13="","",IF(VLOOKUP($C13,'Test Sample Data'!$C$3:$M$98,8,FALSE)=0,"",VLOOKUP($C13,'Test Sample Data'!$C$3:$M$98,8,FALSE)))</f>
        <v/>
      </c>
      <c r="K13" s="137" t="str">
        <f>IF(C13="","",IF(VLOOKUP($C13,'Test Sample Data'!$C$3:$M$98,9,FALSE)=0,"",VLOOKUP($C13,'Test Sample Data'!$C$3:$M$98,9,FALSE)))</f>
        <v/>
      </c>
      <c r="L13" s="137" t="str">
        <f>IF(C13="","",IF(VLOOKUP($C13,'Test Sample Data'!$C$3:$M$98,10,FALSE)=0,"",VLOOKUP($C13,'Test Sample Data'!$C$3:$M$98,10,FALSE)))</f>
        <v/>
      </c>
      <c r="M13" s="137" t="str">
        <f>IF(C13="","",IF(VLOOKUP($C13,'Test Sample Data'!$C$3:$M$98,11,FALSE)=0,"",VLOOKUP($C13,'Test Sample Data'!$C$3:$M$98,11,FALSE)))</f>
        <v/>
      </c>
      <c r="N13" s="146" t="str">
        <f t="shared" si="0"/>
        <v/>
      </c>
      <c r="O13" s="32" t="str">
        <f>IF('Choose Housekeeping Genes'!C13=0,"",'Choose Housekeeping Genes'!C13)</f>
        <v/>
      </c>
      <c r="P13" s="137" t="str">
        <f>IF(C13="","",IF(VLOOKUP($C13,'Control Sample Data'!$C$3:$M$98,2,FALSE)=0,"",VLOOKUP($C13,'Control Sample Data'!$C$3:$M$98,2,FALSE)))</f>
        <v/>
      </c>
      <c r="Q13" s="137" t="str">
        <f>IF(C13="","",IF(VLOOKUP($C13,'Control Sample Data'!$C$3:$M$98,3,FALSE)=0,"",VLOOKUP($C13,'Control Sample Data'!$C$3:$M$98,3,FALSE)))</f>
        <v/>
      </c>
      <c r="R13" s="137" t="str">
        <f>IF(C13="","",IF(VLOOKUP($C13,'Control Sample Data'!$C$3:$M$98,4,FALSE)=0,"",VLOOKUP($C13,'Control Sample Data'!$C$3:$M$98,4,FALSE)))</f>
        <v/>
      </c>
      <c r="S13" s="137" t="str">
        <f>IF(C13="","",IF(VLOOKUP($C13,'Control Sample Data'!$C$3:$M$98,5,FALSE)=0,"",VLOOKUP($C13,'Control Sample Data'!$C$3:$M$98,5,FALSE)))</f>
        <v/>
      </c>
      <c r="T13" s="137" t="str">
        <f>IF(C13="","",IF(VLOOKUP($C13,'Control Sample Data'!$C$3:$M$98,6,FALSE)=0,"",VLOOKUP($C13,'Control Sample Data'!$C$3:$M$98,6,FALSE)))</f>
        <v/>
      </c>
      <c r="U13" s="137" t="str">
        <f>IF(C13="","",IF(VLOOKUP($C13,'Control Sample Data'!$C$3:$M$98,7,FALSE)=0,"",VLOOKUP($C13,'Control Sample Data'!$C$3:$M$98,7,FALSE)))</f>
        <v/>
      </c>
      <c r="V13" s="137" t="str">
        <f>IF(C13="","",IF(VLOOKUP($C13,'Control Sample Data'!$C$3:$M$98,8,FALSE)=0,"",VLOOKUP($C13,'Control Sample Data'!$C$3:$M$98,8,FALSE)))</f>
        <v/>
      </c>
      <c r="W13" s="137" t="str">
        <f>IF(C13="","",IF(VLOOKUP($C13,'Control Sample Data'!$C$3:$M$98,9,FALSE)=0,"",VLOOKUP($C13,'Control Sample Data'!$C$3:$M$98,9,FALSE)))</f>
        <v/>
      </c>
      <c r="X13" s="137" t="str">
        <f>IF(C13="","",IF(VLOOKUP($C13,'Control Sample Data'!$C$3:$M$98,10,FALSE)=0,"",VLOOKUP($C13,'Control Sample Data'!$C$3:$M$98,10,FALSE)))</f>
        <v/>
      </c>
      <c r="Y13" s="137" t="str">
        <f>IF(C13="","",IF(VLOOKUP($C13,'Control Sample Data'!$C$3:$M$98,11,FALSE)=0,"",VLOOKUP($C13,'Control Sample Data'!$C$3:$M$98,11,FALSE)))</f>
        <v/>
      </c>
    </row>
    <row r="14" spans="1:25" ht="15" customHeight="1">
      <c r="A14" s="134"/>
      <c r="B14" s="135" t="str">
        <f>IF(C14="","",VLOOKUP(C14,'Gene Table'!B$3:D$98,2,FALSE))</f>
        <v/>
      </c>
      <c r="C14" s="136"/>
      <c r="D14" s="137" t="str">
        <f>IF(C14="","",IF(VLOOKUP($C14,'Test Sample Data'!$C$3:$M$98,2,FALSE)=0,"",VLOOKUP($C14,'Test Sample Data'!$C$3:$M$98,2,FALSE)))</f>
        <v/>
      </c>
      <c r="E14" s="137" t="str">
        <f>IF(C14="","",IF(VLOOKUP($C14,'Test Sample Data'!$C$3:$M$98,3,FALSE)=0,"",VLOOKUP($C14,'Test Sample Data'!$C$3:$M$98,3,FALSE)))</f>
        <v/>
      </c>
      <c r="F14" s="137" t="str">
        <f>IF(C14="","",IF(VLOOKUP($C14,'Test Sample Data'!$C$3:$M$98,4,FALSE)=0,"",VLOOKUP($C14,'Test Sample Data'!$C$3:$M$98,4,FALSE)))</f>
        <v/>
      </c>
      <c r="G14" s="137" t="str">
        <f>IF(C14="","",IF(VLOOKUP($C14,'Test Sample Data'!$C$3:$M$98,5,FALSE)=0,"",VLOOKUP($C14,'Test Sample Data'!$C$3:$M$98,5,FALSE)))</f>
        <v/>
      </c>
      <c r="H14" s="137" t="str">
        <f>IF(C14="","",IF(VLOOKUP($C14,'Test Sample Data'!$C$3:$M$98,6,FALSE)=0,"",VLOOKUP($C14,'Test Sample Data'!$C$3:$M$98,6,FALSE)))</f>
        <v/>
      </c>
      <c r="I14" s="137" t="str">
        <f>IF(C14="","",IF(VLOOKUP($C14,'Test Sample Data'!$C$3:$M$98,7,FALSE)=0,"",VLOOKUP($C14,'Test Sample Data'!$C$3:$M$98,7,FALSE)))</f>
        <v/>
      </c>
      <c r="J14" s="137" t="str">
        <f>IF(C14="","",IF(VLOOKUP($C14,'Test Sample Data'!$C$3:$M$98,8,FALSE)=0,"",VLOOKUP($C14,'Test Sample Data'!$C$3:$M$98,8,FALSE)))</f>
        <v/>
      </c>
      <c r="K14" s="137" t="str">
        <f>IF(C14="","",IF(VLOOKUP($C14,'Test Sample Data'!$C$3:$M$98,9,FALSE)=0,"",VLOOKUP($C14,'Test Sample Data'!$C$3:$M$98,9,FALSE)))</f>
        <v/>
      </c>
      <c r="L14" s="137" t="str">
        <f>IF(C14="","",IF(VLOOKUP($C14,'Test Sample Data'!$C$3:$M$98,10,FALSE)=0,"",VLOOKUP($C14,'Test Sample Data'!$C$3:$M$98,10,FALSE)))</f>
        <v/>
      </c>
      <c r="M14" s="137" t="str">
        <f>IF(C14="","",IF(VLOOKUP($C14,'Test Sample Data'!$C$3:$M$98,11,FALSE)=0,"",VLOOKUP($C14,'Test Sample Data'!$C$3:$M$98,11,FALSE)))</f>
        <v/>
      </c>
      <c r="N14" s="146" t="str">
        <f t="shared" si="0"/>
        <v/>
      </c>
      <c r="O14" s="32" t="str">
        <f>IF('Choose Housekeeping Genes'!C14=0,"",'Choose Housekeeping Genes'!C14)</f>
        <v/>
      </c>
      <c r="P14" s="137" t="str">
        <f>IF(C14="","",IF(VLOOKUP($C14,'Control Sample Data'!$C$3:$M$98,2,FALSE)=0,"",VLOOKUP($C14,'Control Sample Data'!$C$3:$M$98,2,FALSE)))</f>
        <v/>
      </c>
      <c r="Q14" s="137" t="str">
        <f>IF(C14="","",IF(VLOOKUP($C14,'Control Sample Data'!$C$3:$M$98,3,FALSE)=0,"",VLOOKUP($C14,'Control Sample Data'!$C$3:$M$98,3,FALSE)))</f>
        <v/>
      </c>
      <c r="R14" s="137" t="str">
        <f>IF(C14="","",IF(VLOOKUP($C14,'Control Sample Data'!$C$3:$M$98,4,FALSE)=0,"",VLOOKUP($C14,'Control Sample Data'!$C$3:$M$98,4,FALSE)))</f>
        <v/>
      </c>
      <c r="S14" s="137" t="str">
        <f>IF(C14="","",IF(VLOOKUP($C14,'Control Sample Data'!$C$3:$M$98,5,FALSE)=0,"",VLOOKUP($C14,'Control Sample Data'!$C$3:$M$98,5,FALSE)))</f>
        <v/>
      </c>
      <c r="T14" s="137" t="str">
        <f>IF(C14="","",IF(VLOOKUP($C14,'Control Sample Data'!$C$3:$M$98,6,FALSE)=0,"",VLOOKUP($C14,'Control Sample Data'!$C$3:$M$98,6,FALSE)))</f>
        <v/>
      </c>
      <c r="U14" s="137" t="str">
        <f>IF(C14="","",IF(VLOOKUP($C14,'Control Sample Data'!$C$3:$M$98,7,FALSE)=0,"",VLOOKUP($C14,'Control Sample Data'!$C$3:$M$98,7,FALSE)))</f>
        <v/>
      </c>
      <c r="V14" s="137" t="str">
        <f>IF(C14="","",IF(VLOOKUP($C14,'Control Sample Data'!$C$3:$M$98,8,FALSE)=0,"",VLOOKUP($C14,'Control Sample Data'!$C$3:$M$98,8,FALSE)))</f>
        <v/>
      </c>
      <c r="W14" s="137" t="str">
        <f>IF(C14="","",IF(VLOOKUP($C14,'Control Sample Data'!$C$3:$M$98,9,FALSE)=0,"",VLOOKUP($C14,'Control Sample Data'!$C$3:$M$98,9,FALSE)))</f>
        <v/>
      </c>
      <c r="X14" s="137" t="str">
        <f>IF(C14="","",IF(VLOOKUP($C14,'Control Sample Data'!$C$3:$M$98,10,FALSE)=0,"",VLOOKUP($C14,'Control Sample Data'!$C$3:$M$98,10,FALSE)))</f>
        <v/>
      </c>
      <c r="Y14" s="137" t="str">
        <f>IF(C14="","",IF(VLOOKUP($C14,'Control Sample Data'!$C$3:$M$98,11,FALSE)=0,"",VLOOKUP($C14,'Control Sample Data'!$C$3:$M$98,11,FALSE)))</f>
        <v/>
      </c>
    </row>
    <row r="15" spans="1:25" ht="15" customHeight="1">
      <c r="A15" s="134"/>
      <c r="B15" s="135" t="str">
        <f>IF(C15="","",VLOOKUP(C15,'Gene Table'!B$3:D$98,2,FALSE))</f>
        <v/>
      </c>
      <c r="C15" s="136"/>
      <c r="D15" s="137" t="str">
        <f>IF(C15="","",IF(VLOOKUP($C15,'Test Sample Data'!$C$3:$M$98,2,FALSE)=0,"",VLOOKUP($C15,'Test Sample Data'!$C$3:$M$98,2,FALSE)))</f>
        <v/>
      </c>
      <c r="E15" s="137" t="str">
        <f>IF(C15="","",IF(VLOOKUP($C15,'Test Sample Data'!$C$3:$M$98,3,FALSE)=0,"",VLOOKUP($C15,'Test Sample Data'!$C$3:$M$98,3,FALSE)))</f>
        <v/>
      </c>
      <c r="F15" s="137" t="str">
        <f>IF(C15="","",IF(VLOOKUP($C15,'Test Sample Data'!$C$3:$M$98,4,FALSE)=0,"",VLOOKUP($C15,'Test Sample Data'!$C$3:$M$98,4,FALSE)))</f>
        <v/>
      </c>
      <c r="G15" s="137" t="str">
        <f>IF(C15="","",IF(VLOOKUP($C15,'Test Sample Data'!$C$3:$M$98,5,FALSE)=0,"",VLOOKUP($C15,'Test Sample Data'!$C$3:$M$98,5,FALSE)))</f>
        <v/>
      </c>
      <c r="H15" s="137" t="str">
        <f>IF(C15="","",IF(VLOOKUP($C15,'Test Sample Data'!$C$3:$M$98,6,FALSE)=0,"",VLOOKUP($C15,'Test Sample Data'!$C$3:$M$98,6,FALSE)))</f>
        <v/>
      </c>
      <c r="I15" s="137" t="str">
        <f>IF(C15="","",IF(VLOOKUP($C15,'Test Sample Data'!$C$3:$M$98,7,FALSE)=0,"",VLOOKUP($C15,'Test Sample Data'!$C$3:$M$98,7,FALSE)))</f>
        <v/>
      </c>
      <c r="J15" s="137" t="str">
        <f>IF(C15="","",IF(VLOOKUP($C15,'Test Sample Data'!$C$3:$M$98,8,FALSE)=0,"",VLOOKUP($C15,'Test Sample Data'!$C$3:$M$98,8,FALSE)))</f>
        <v/>
      </c>
      <c r="K15" s="137" t="str">
        <f>IF(C15="","",IF(VLOOKUP($C15,'Test Sample Data'!$C$3:$M$98,9,FALSE)=0,"",VLOOKUP($C15,'Test Sample Data'!$C$3:$M$98,9,FALSE)))</f>
        <v/>
      </c>
      <c r="L15" s="137" t="str">
        <f>IF(C15="","",IF(VLOOKUP($C15,'Test Sample Data'!$C$3:$M$98,10,FALSE)=0,"",VLOOKUP($C15,'Test Sample Data'!$C$3:$M$98,10,FALSE)))</f>
        <v/>
      </c>
      <c r="M15" s="137" t="str">
        <f>IF(C15="","",IF(VLOOKUP($C15,'Test Sample Data'!$C$3:$M$98,11,FALSE)=0,"",VLOOKUP($C15,'Test Sample Data'!$C$3:$M$98,11,FALSE)))</f>
        <v/>
      </c>
      <c r="N15" s="146" t="str">
        <f t="shared" si="0"/>
        <v/>
      </c>
      <c r="O15" s="32" t="str">
        <f>IF('Choose Housekeeping Genes'!C15=0,"",'Choose Housekeeping Genes'!C15)</f>
        <v/>
      </c>
      <c r="P15" s="137" t="str">
        <f>IF(C15="","",IF(VLOOKUP($C15,'Control Sample Data'!$C$3:$M$98,2,FALSE)=0,"",VLOOKUP($C15,'Control Sample Data'!$C$3:$M$98,2,FALSE)))</f>
        <v/>
      </c>
      <c r="Q15" s="137" t="str">
        <f>IF(C15="","",IF(VLOOKUP($C15,'Control Sample Data'!$C$3:$M$98,3,FALSE)=0,"",VLOOKUP($C15,'Control Sample Data'!$C$3:$M$98,3,FALSE)))</f>
        <v/>
      </c>
      <c r="R15" s="137" t="str">
        <f>IF(C15="","",IF(VLOOKUP($C15,'Control Sample Data'!$C$3:$M$98,4,FALSE)=0,"",VLOOKUP($C15,'Control Sample Data'!$C$3:$M$98,4,FALSE)))</f>
        <v/>
      </c>
      <c r="S15" s="137" t="str">
        <f>IF(C15="","",IF(VLOOKUP($C15,'Control Sample Data'!$C$3:$M$98,5,FALSE)=0,"",VLOOKUP($C15,'Control Sample Data'!$C$3:$M$98,5,FALSE)))</f>
        <v/>
      </c>
      <c r="T15" s="137" t="str">
        <f>IF(C15="","",IF(VLOOKUP($C15,'Control Sample Data'!$C$3:$M$98,6,FALSE)=0,"",VLOOKUP($C15,'Control Sample Data'!$C$3:$M$98,6,FALSE)))</f>
        <v/>
      </c>
      <c r="U15" s="137" t="str">
        <f>IF(C15="","",IF(VLOOKUP($C15,'Control Sample Data'!$C$3:$M$98,7,FALSE)=0,"",VLOOKUP($C15,'Control Sample Data'!$C$3:$M$98,7,FALSE)))</f>
        <v/>
      </c>
      <c r="V15" s="137" t="str">
        <f>IF(C15="","",IF(VLOOKUP($C15,'Control Sample Data'!$C$3:$M$98,8,FALSE)=0,"",VLOOKUP($C15,'Control Sample Data'!$C$3:$M$98,8,FALSE)))</f>
        <v/>
      </c>
      <c r="W15" s="137" t="str">
        <f>IF(C15="","",IF(VLOOKUP($C15,'Control Sample Data'!$C$3:$M$98,9,FALSE)=0,"",VLOOKUP($C15,'Control Sample Data'!$C$3:$M$98,9,FALSE)))</f>
        <v/>
      </c>
      <c r="X15" s="137" t="str">
        <f>IF(C15="","",IF(VLOOKUP($C15,'Control Sample Data'!$C$3:$M$98,10,FALSE)=0,"",VLOOKUP($C15,'Control Sample Data'!$C$3:$M$98,10,FALSE)))</f>
        <v/>
      </c>
      <c r="Y15" s="137" t="str">
        <f>IF(C15="","",IF(VLOOKUP($C15,'Control Sample Data'!$C$3:$M$98,11,FALSE)=0,"",VLOOKUP($C15,'Control Sample Data'!$C$3:$M$98,11,FALSE)))</f>
        <v/>
      </c>
    </row>
    <row r="16" spans="1:25" ht="15" customHeight="1">
      <c r="A16" s="134"/>
      <c r="B16" s="135" t="str">
        <f>IF(C16="","",VLOOKUP(C16,'Gene Table'!B$3:D$98,2,FALSE))</f>
        <v/>
      </c>
      <c r="C16" s="136"/>
      <c r="D16" s="137" t="str">
        <f>IF(C16="","",IF(VLOOKUP($C16,'Test Sample Data'!$C$3:$M$98,2,FALSE)=0,"",VLOOKUP($C16,'Test Sample Data'!$C$3:$M$98,2,FALSE)))</f>
        <v/>
      </c>
      <c r="E16" s="137" t="str">
        <f>IF(C16="","",IF(VLOOKUP($C16,'Test Sample Data'!$C$3:$M$98,3,FALSE)=0,"",VLOOKUP($C16,'Test Sample Data'!$C$3:$M$98,3,FALSE)))</f>
        <v/>
      </c>
      <c r="F16" s="137" t="str">
        <f>IF(C16="","",IF(VLOOKUP($C16,'Test Sample Data'!$C$3:$M$98,4,FALSE)=0,"",VLOOKUP($C16,'Test Sample Data'!$C$3:$M$98,4,FALSE)))</f>
        <v/>
      </c>
      <c r="G16" s="137" t="str">
        <f>IF(C16="","",IF(VLOOKUP($C16,'Test Sample Data'!$C$3:$M$98,5,FALSE)=0,"",VLOOKUP($C16,'Test Sample Data'!$C$3:$M$98,5,FALSE)))</f>
        <v/>
      </c>
      <c r="H16" s="137" t="str">
        <f>IF(C16="","",IF(VLOOKUP($C16,'Test Sample Data'!$C$3:$M$98,6,FALSE)=0,"",VLOOKUP($C16,'Test Sample Data'!$C$3:$M$98,6,FALSE)))</f>
        <v/>
      </c>
      <c r="I16" s="137" t="str">
        <f>IF(C16="","",IF(VLOOKUP($C16,'Test Sample Data'!$C$3:$M$98,7,FALSE)=0,"",VLOOKUP($C16,'Test Sample Data'!$C$3:$M$98,7,FALSE)))</f>
        <v/>
      </c>
      <c r="J16" s="137" t="str">
        <f>IF(C16="","",IF(VLOOKUP($C16,'Test Sample Data'!$C$3:$M$98,8,FALSE)=0,"",VLOOKUP($C16,'Test Sample Data'!$C$3:$M$98,8,FALSE)))</f>
        <v/>
      </c>
      <c r="K16" s="137" t="str">
        <f>IF(C16="","",IF(VLOOKUP($C16,'Test Sample Data'!$C$3:$M$98,9,FALSE)=0,"",VLOOKUP($C16,'Test Sample Data'!$C$3:$M$98,9,FALSE)))</f>
        <v/>
      </c>
      <c r="L16" s="137" t="str">
        <f>IF(C16="","",IF(VLOOKUP($C16,'Test Sample Data'!$C$3:$M$98,10,FALSE)=0,"",VLOOKUP($C16,'Test Sample Data'!$C$3:$M$98,10,FALSE)))</f>
        <v/>
      </c>
      <c r="M16" s="137" t="str">
        <f>IF(C16="","",IF(VLOOKUP($C16,'Test Sample Data'!$C$3:$M$98,11,FALSE)=0,"",VLOOKUP($C16,'Test Sample Data'!$C$3:$M$98,11,FALSE)))</f>
        <v/>
      </c>
      <c r="N16" s="146" t="str">
        <f t="shared" si="0"/>
        <v/>
      </c>
      <c r="O16" s="32" t="str">
        <f>IF('Choose Housekeeping Genes'!C16=0,"",'Choose Housekeeping Genes'!C16)</f>
        <v/>
      </c>
      <c r="P16" s="137" t="str">
        <f>IF(C16="","",IF(VLOOKUP($C16,'Control Sample Data'!$C$3:$M$98,2,FALSE)=0,"",VLOOKUP($C16,'Control Sample Data'!$C$3:$M$98,2,FALSE)))</f>
        <v/>
      </c>
      <c r="Q16" s="137" t="str">
        <f>IF(C16="","",IF(VLOOKUP($C16,'Control Sample Data'!$C$3:$M$98,3,FALSE)=0,"",VLOOKUP($C16,'Control Sample Data'!$C$3:$M$98,3,FALSE)))</f>
        <v/>
      </c>
      <c r="R16" s="137" t="str">
        <f>IF(C16="","",IF(VLOOKUP($C16,'Control Sample Data'!$C$3:$M$98,4,FALSE)=0,"",VLOOKUP($C16,'Control Sample Data'!$C$3:$M$98,4,FALSE)))</f>
        <v/>
      </c>
      <c r="S16" s="137" t="str">
        <f>IF(C16="","",IF(VLOOKUP($C16,'Control Sample Data'!$C$3:$M$98,5,FALSE)=0,"",VLOOKUP($C16,'Control Sample Data'!$C$3:$M$98,5,FALSE)))</f>
        <v/>
      </c>
      <c r="T16" s="137" t="str">
        <f>IF(C16="","",IF(VLOOKUP($C16,'Control Sample Data'!$C$3:$M$98,6,FALSE)=0,"",VLOOKUP($C16,'Control Sample Data'!$C$3:$M$98,6,FALSE)))</f>
        <v/>
      </c>
      <c r="U16" s="137" t="str">
        <f>IF(C16="","",IF(VLOOKUP($C16,'Control Sample Data'!$C$3:$M$98,7,FALSE)=0,"",VLOOKUP($C16,'Control Sample Data'!$C$3:$M$98,7,FALSE)))</f>
        <v/>
      </c>
      <c r="V16" s="137" t="str">
        <f>IF(C16="","",IF(VLOOKUP($C16,'Control Sample Data'!$C$3:$M$98,8,FALSE)=0,"",VLOOKUP($C16,'Control Sample Data'!$C$3:$M$98,8,FALSE)))</f>
        <v/>
      </c>
      <c r="W16" s="137" t="str">
        <f>IF(C16="","",IF(VLOOKUP($C16,'Control Sample Data'!$C$3:$M$98,9,FALSE)=0,"",VLOOKUP($C16,'Control Sample Data'!$C$3:$M$98,9,FALSE)))</f>
        <v/>
      </c>
      <c r="X16" s="137" t="str">
        <f>IF(C16="","",IF(VLOOKUP($C16,'Control Sample Data'!$C$3:$M$98,10,FALSE)=0,"",VLOOKUP($C16,'Control Sample Data'!$C$3:$M$98,10,FALSE)))</f>
        <v/>
      </c>
      <c r="Y16" s="137" t="str">
        <f>IF(C16="","",IF(VLOOKUP($C16,'Control Sample Data'!$C$3:$M$98,11,FALSE)=0,"",VLOOKUP($C16,'Control Sample Data'!$C$3:$M$98,11,FALSE)))</f>
        <v/>
      </c>
    </row>
    <row r="17" spans="1:25" ht="15" customHeight="1">
      <c r="A17" s="134"/>
      <c r="B17" s="135" t="str">
        <f>IF(C17="","",VLOOKUP(C17,'Gene Table'!B$3:D$98,2,FALSE))</f>
        <v/>
      </c>
      <c r="C17" s="136"/>
      <c r="D17" s="137" t="str">
        <f>IF(C17="","",IF(VLOOKUP($C17,'Test Sample Data'!$C$3:$M$98,2,FALSE)=0,"",VLOOKUP($C17,'Test Sample Data'!$C$3:$M$98,2,FALSE)))</f>
        <v/>
      </c>
      <c r="E17" s="137" t="str">
        <f>IF(C17="","",IF(VLOOKUP($C17,'Test Sample Data'!$C$3:$M$98,3,FALSE)=0,"",VLOOKUP($C17,'Test Sample Data'!$C$3:$M$98,3,FALSE)))</f>
        <v/>
      </c>
      <c r="F17" s="137" t="str">
        <f>IF(C17="","",IF(VLOOKUP($C17,'Test Sample Data'!$C$3:$M$98,4,FALSE)=0,"",VLOOKUP($C17,'Test Sample Data'!$C$3:$M$98,4,FALSE)))</f>
        <v/>
      </c>
      <c r="G17" s="137" t="str">
        <f>IF(C17="","",IF(VLOOKUP($C17,'Test Sample Data'!$C$3:$M$98,5,FALSE)=0,"",VLOOKUP($C17,'Test Sample Data'!$C$3:$M$98,5,FALSE)))</f>
        <v/>
      </c>
      <c r="H17" s="137" t="str">
        <f>IF(C17="","",IF(VLOOKUP($C17,'Test Sample Data'!$C$3:$M$98,6,FALSE)=0,"",VLOOKUP($C17,'Test Sample Data'!$C$3:$M$98,6,FALSE)))</f>
        <v/>
      </c>
      <c r="I17" s="137" t="str">
        <f>IF(C17="","",IF(VLOOKUP($C17,'Test Sample Data'!$C$3:$M$98,7,FALSE)=0,"",VLOOKUP($C17,'Test Sample Data'!$C$3:$M$98,7,FALSE)))</f>
        <v/>
      </c>
      <c r="J17" s="137" t="str">
        <f>IF(C17="","",IF(VLOOKUP($C17,'Test Sample Data'!$C$3:$M$98,8,FALSE)=0,"",VLOOKUP($C17,'Test Sample Data'!$C$3:$M$98,8,FALSE)))</f>
        <v/>
      </c>
      <c r="K17" s="137" t="str">
        <f>IF(C17="","",IF(VLOOKUP($C17,'Test Sample Data'!$C$3:$M$98,9,FALSE)=0,"",VLOOKUP($C17,'Test Sample Data'!$C$3:$M$98,9,FALSE)))</f>
        <v/>
      </c>
      <c r="L17" s="137" t="str">
        <f>IF(C17="","",IF(VLOOKUP($C17,'Test Sample Data'!$C$3:$M$98,10,FALSE)=0,"",VLOOKUP($C17,'Test Sample Data'!$C$3:$M$98,10,FALSE)))</f>
        <v/>
      </c>
      <c r="M17" s="137" t="str">
        <f>IF(C17="","",IF(VLOOKUP($C17,'Test Sample Data'!$C$3:$M$98,11,FALSE)=0,"",VLOOKUP($C17,'Test Sample Data'!$C$3:$M$98,11,FALSE)))</f>
        <v/>
      </c>
      <c r="N17" s="146" t="str">
        <f t="shared" si="0"/>
        <v/>
      </c>
      <c r="O17" s="32" t="str">
        <f>IF('Choose Housekeeping Genes'!C17=0,"",'Choose Housekeeping Genes'!C17)</f>
        <v/>
      </c>
      <c r="P17" s="137" t="str">
        <f>IF(C17="","",IF(VLOOKUP($C17,'Control Sample Data'!$C$3:$M$98,2,FALSE)=0,"",VLOOKUP($C17,'Control Sample Data'!$C$3:$M$98,2,FALSE)))</f>
        <v/>
      </c>
      <c r="Q17" s="137" t="str">
        <f>IF(C17="","",IF(VLOOKUP($C17,'Control Sample Data'!$C$3:$M$98,3,FALSE)=0,"",VLOOKUP($C17,'Control Sample Data'!$C$3:$M$98,3,FALSE)))</f>
        <v/>
      </c>
      <c r="R17" s="137" t="str">
        <f>IF(C17="","",IF(VLOOKUP($C17,'Control Sample Data'!$C$3:$M$98,4,FALSE)=0,"",VLOOKUP($C17,'Control Sample Data'!$C$3:$M$98,4,FALSE)))</f>
        <v/>
      </c>
      <c r="S17" s="137" t="str">
        <f>IF(C17="","",IF(VLOOKUP($C17,'Control Sample Data'!$C$3:$M$98,5,FALSE)=0,"",VLOOKUP($C17,'Control Sample Data'!$C$3:$M$98,5,FALSE)))</f>
        <v/>
      </c>
      <c r="T17" s="137" t="str">
        <f>IF(C17="","",IF(VLOOKUP($C17,'Control Sample Data'!$C$3:$M$98,6,FALSE)=0,"",VLOOKUP($C17,'Control Sample Data'!$C$3:$M$98,6,FALSE)))</f>
        <v/>
      </c>
      <c r="U17" s="137" t="str">
        <f>IF(C17="","",IF(VLOOKUP($C17,'Control Sample Data'!$C$3:$M$98,7,FALSE)=0,"",VLOOKUP($C17,'Control Sample Data'!$C$3:$M$98,7,FALSE)))</f>
        <v/>
      </c>
      <c r="V17" s="137" t="str">
        <f>IF(C17="","",IF(VLOOKUP($C17,'Control Sample Data'!$C$3:$M$98,8,FALSE)=0,"",VLOOKUP($C17,'Control Sample Data'!$C$3:$M$98,8,FALSE)))</f>
        <v/>
      </c>
      <c r="W17" s="137" t="str">
        <f>IF(C17="","",IF(VLOOKUP($C17,'Control Sample Data'!$C$3:$M$98,9,FALSE)=0,"",VLOOKUP($C17,'Control Sample Data'!$C$3:$M$98,9,FALSE)))</f>
        <v/>
      </c>
      <c r="X17" s="137" t="str">
        <f>IF(C17="","",IF(VLOOKUP($C17,'Control Sample Data'!$C$3:$M$98,10,FALSE)=0,"",VLOOKUP($C17,'Control Sample Data'!$C$3:$M$98,10,FALSE)))</f>
        <v/>
      </c>
      <c r="Y17" s="137" t="str">
        <f>IF(C17="","",IF(VLOOKUP($C17,'Control Sample Data'!$C$3:$M$98,11,FALSE)=0,"",VLOOKUP($C17,'Control Sample Data'!$C$3:$M$98,11,FALSE)))</f>
        <v/>
      </c>
    </row>
    <row r="18" spans="1:25" ht="15" customHeight="1">
      <c r="A18" s="134"/>
      <c r="B18" s="135" t="str">
        <f>IF(C18="","",VLOOKUP(C18,'Gene Table'!B$3:D$98,2,FALSE))</f>
        <v/>
      </c>
      <c r="C18" s="136"/>
      <c r="D18" s="137" t="str">
        <f>IF(C18="","",IF(VLOOKUP($C18,'Test Sample Data'!$C$3:$M$98,2,FALSE)=0,"",VLOOKUP($C18,'Test Sample Data'!$C$3:$M$98,2,FALSE)))</f>
        <v/>
      </c>
      <c r="E18" s="137" t="str">
        <f>IF(C18="","",IF(VLOOKUP($C18,'Test Sample Data'!$C$3:$M$98,3,FALSE)=0,"",VLOOKUP($C18,'Test Sample Data'!$C$3:$M$98,3,FALSE)))</f>
        <v/>
      </c>
      <c r="F18" s="137" t="str">
        <f>IF(C18="","",IF(VLOOKUP($C18,'Test Sample Data'!$C$3:$M$98,4,FALSE)=0,"",VLOOKUP($C18,'Test Sample Data'!$C$3:$M$98,4,FALSE)))</f>
        <v/>
      </c>
      <c r="G18" s="137" t="str">
        <f>IF(C18="","",IF(VLOOKUP($C18,'Test Sample Data'!$C$3:$M$98,5,FALSE)=0,"",VLOOKUP($C18,'Test Sample Data'!$C$3:$M$98,5,FALSE)))</f>
        <v/>
      </c>
      <c r="H18" s="137" t="str">
        <f>IF(C18="","",IF(VLOOKUP($C18,'Test Sample Data'!$C$3:$M$98,6,FALSE)=0,"",VLOOKUP($C18,'Test Sample Data'!$C$3:$M$98,6,FALSE)))</f>
        <v/>
      </c>
      <c r="I18" s="137" t="str">
        <f>IF(C18="","",IF(VLOOKUP($C18,'Test Sample Data'!$C$3:$M$98,7,FALSE)=0,"",VLOOKUP($C18,'Test Sample Data'!$C$3:$M$98,7,FALSE)))</f>
        <v/>
      </c>
      <c r="J18" s="137" t="str">
        <f>IF(C18="","",IF(VLOOKUP($C18,'Test Sample Data'!$C$3:$M$98,8,FALSE)=0,"",VLOOKUP($C18,'Test Sample Data'!$C$3:$M$98,8,FALSE)))</f>
        <v/>
      </c>
      <c r="K18" s="137" t="str">
        <f>IF(C18="","",IF(VLOOKUP($C18,'Test Sample Data'!$C$3:$M$98,9,FALSE)=0,"",VLOOKUP($C18,'Test Sample Data'!$C$3:$M$98,9,FALSE)))</f>
        <v/>
      </c>
      <c r="L18" s="137" t="str">
        <f>IF(C18="","",IF(VLOOKUP($C18,'Test Sample Data'!$C$3:$M$98,10,FALSE)=0,"",VLOOKUP($C18,'Test Sample Data'!$C$3:$M$98,10,FALSE)))</f>
        <v/>
      </c>
      <c r="M18" s="137" t="str">
        <f>IF(C18="","",IF(VLOOKUP($C18,'Test Sample Data'!$C$3:$M$98,11,FALSE)=0,"",VLOOKUP($C18,'Test Sample Data'!$C$3:$M$98,11,FALSE)))</f>
        <v/>
      </c>
      <c r="N18" s="146" t="str">
        <f t="shared" si="0"/>
        <v/>
      </c>
      <c r="O18" s="32" t="str">
        <f>IF('Choose Housekeeping Genes'!C18=0,"",'Choose Housekeeping Genes'!C18)</f>
        <v/>
      </c>
      <c r="P18" s="137" t="str">
        <f>IF(C18="","",IF(VLOOKUP($C18,'Control Sample Data'!$C$3:$M$98,2,FALSE)=0,"",VLOOKUP($C18,'Control Sample Data'!$C$3:$M$98,2,FALSE)))</f>
        <v/>
      </c>
      <c r="Q18" s="137" t="str">
        <f>IF(C18="","",IF(VLOOKUP($C18,'Control Sample Data'!$C$3:$M$98,3,FALSE)=0,"",VLOOKUP($C18,'Control Sample Data'!$C$3:$M$98,3,FALSE)))</f>
        <v/>
      </c>
      <c r="R18" s="137" t="str">
        <f>IF(C18="","",IF(VLOOKUP($C18,'Control Sample Data'!$C$3:$M$98,4,FALSE)=0,"",VLOOKUP($C18,'Control Sample Data'!$C$3:$M$98,4,FALSE)))</f>
        <v/>
      </c>
      <c r="S18" s="137" t="str">
        <f>IF(C18="","",IF(VLOOKUP($C18,'Control Sample Data'!$C$3:$M$98,5,FALSE)=0,"",VLOOKUP($C18,'Control Sample Data'!$C$3:$M$98,5,FALSE)))</f>
        <v/>
      </c>
      <c r="T18" s="137" t="str">
        <f>IF(C18="","",IF(VLOOKUP($C18,'Control Sample Data'!$C$3:$M$98,6,FALSE)=0,"",VLOOKUP($C18,'Control Sample Data'!$C$3:$M$98,6,FALSE)))</f>
        <v/>
      </c>
      <c r="U18" s="137" t="str">
        <f>IF(C18="","",IF(VLOOKUP($C18,'Control Sample Data'!$C$3:$M$98,7,FALSE)=0,"",VLOOKUP($C18,'Control Sample Data'!$C$3:$M$98,7,FALSE)))</f>
        <v/>
      </c>
      <c r="V18" s="137" t="str">
        <f>IF(C18="","",IF(VLOOKUP($C18,'Control Sample Data'!$C$3:$M$98,8,FALSE)=0,"",VLOOKUP($C18,'Control Sample Data'!$C$3:$M$98,8,FALSE)))</f>
        <v/>
      </c>
      <c r="W18" s="137" t="str">
        <f>IF(C18="","",IF(VLOOKUP($C18,'Control Sample Data'!$C$3:$M$98,9,FALSE)=0,"",VLOOKUP($C18,'Control Sample Data'!$C$3:$M$98,9,FALSE)))</f>
        <v/>
      </c>
      <c r="X18" s="137" t="str">
        <f>IF(C18="","",IF(VLOOKUP($C18,'Control Sample Data'!$C$3:$M$98,10,FALSE)=0,"",VLOOKUP($C18,'Control Sample Data'!$C$3:$M$98,10,FALSE)))</f>
        <v/>
      </c>
      <c r="Y18" s="137" t="str">
        <f>IF(C18="","",IF(VLOOKUP($C18,'Control Sample Data'!$C$3:$M$98,11,FALSE)=0,"",VLOOKUP($C18,'Control Sample Data'!$C$3:$M$98,11,FALSE)))</f>
        <v/>
      </c>
    </row>
    <row r="19" spans="1:25" ht="15" customHeight="1">
      <c r="A19" s="134"/>
      <c r="B19" s="135" t="str">
        <f>IF(C19="","",VLOOKUP(C19,'Gene Table'!B$3:D$98,2,FALSE))</f>
        <v/>
      </c>
      <c r="C19" s="136"/>
      <c r="D19" s="137" t="str">
        <f>IF(C19="","",IF(VLOOKUP($C19,'Test Sample Data'!$C$3:$M$98,2,FALSE)=0,"",VLOOKUP($C19,'Test Sample Data'!$C$3:$M$98,2,FALSE)))</f>
        <v/>
      </c>
      <c r="E19" s="137" t="str">
        <f>IF(C19="","",IF(VLOOKUP($C19,'Test Sample Data'!$C$3:$M$98,3,FALSE)=0,"",VLOOKUP($C19,'Test Sample Data'!$C$3:$M$98,3,FALSE)))</f>
        <v/>
      </c>
      <c r="F19" s="137" t="str">
        <f>IF(C19="","",IF(VLOOKUP($C19,'Test Sample Data'!$C$3:$M$98,4,FALSE)=0,"",VLOOKUP($C19,'Test Sample Data'!$C$3:$M$98,4,FALSE)))</f>
        <v/>
      </c>
      <c r="G19" s="137" t="str">
        <f>IF(C19="","",IF(VLOOKUP($C19,'Test Sample Data'!$C$3:$M$98,5,FALSE)=0,"",VLOOKUP($C19,'Test Sample Data'!$C$3:$M$98,5,FALSE)))</f>
        <v/>
      </c>
      <c r="H19" s="137" t="str">
        <f>IF(C19="","",IF(VLOOKUP($C19,'Test Sample Data'!$C$3:$M$98,6,FALSE)=0,"",VLOOKUP($C19,'Test Sample Data'!$C$3:$M$98,6,FALSE)))</f>
        <v/>
      </c>
      <c r="I19" s="137" t="str">
        <f>IF(C19="","",IF(VLOOKUP($C19,'Test Sample Data'!$C$3:$M$98,7,FALSE)=0,"",VLOOKUP($C19,'Test Sample Data'!$C$3:$M$98,7,FALSE)))</f>
        <v/>
      </c>
      <c r="J19" s="137" t="str">
        <f>IF(C19="","",IF(VLOOKUP($C19,'Test Sample Data'!$C$3:$M$98,8,FALSE)=0,"",VLOOKUP($C19,'Test Sample Data'!$C$3:$M$98,8,FALSE)))</f>
        <v/>
      </c>
      <c r="K19" s="137" t="str">
        <f>IF(C19="","",IF(VLOOKUP($C19,'Test Sample Data'!$C$3:$M$98,9,FALSE)=0,"",VLOOKUP($C19,'Test Sample Data'!$C$3:$M$98,9,FALSE)))</f>
        <v/>
      </c>
      <c r="L19" s="137" t="str">
        <f>IF(C19="","",IF(VLOOKUP($C19,'Test Sample Data'!$C$3:$M$98,10,FALSE)=0,"",VLOOKUP($C19,'Test Sample Data'!$C$3:$M$98,10,FALSE)))</f>
        <v/>
      </c>
      <c r="M19" s="137" t="str">
        <f>IF(C19="","",IF(VLOOKUP($C19,'Test Sample Data'!$C$3:$M$98,11,FALSE)=0,"",VLOOKUP($C19,'Test Sample Data'!$C$3:$M$98,11,FALSE)))</f>
        <v/>
      </c>
      <c r="N19" s="146" t="str">
        <f t="shared" si="0"/>
        <v/>
      </c>
      <c r="O19" s="32" t="str">
        <f>IF('Choose Housekeeping Genes'!C19=0,"",'Choose Housekeeping Genes'!C19)</f>
        <v/>
      </c>
      <c r="P19" s="137" t="str">
        <f>IF(C19="","",IF(VLOOKUP($C19,'Control Sample Data'!$C$3:$M$98,2,FALSE)=0,"",VLOOKUP($C19,'Control Sample Data'!$C$3:$M$98,2,FALSE)))</f>
        <v/>
      </c>
      <c r="Q19" s="137" t="str">
        <f>IF(C19="","",IF(VLOOKUP($C19,'Control Sample Data'!$C$3:$M$98,3,FALSE)=0,"",VLOOKUP($C19,'Control Sample Data'!$C$3:$M$98,3,FALSE)))</f>
        <v/>
      </c>
      <c r="R19" s="137" t="str">
        <f>IF(C19="","",IF(VLOOKUP($C19,'Control Sample Data'!$C$3:$M$98,4,FALSE)=0,"",VLOOKUP($C19,'Control Sample Data'!$C$3:$M$98,4,FALSE)))</f>
        <v/>
      </c>
      <c r="S19" s="137" t="str">
        <f>IF(C19="","",IF(VLOOKUP($C19,'Control Sample Data'!$C$3:$M$98,5,FALSE)=0,"",VLOOKUP($C19,'Control Sample Data'!$C$3:$M$98,5,FALSE)))</f>
        <v/>
      </c>
      <c r="T19" s="137" t="str">
        <f>IF(C19="","",IF(VLOOKUP($C19,'Control Sample Data'!$C$3:$M$98,6,FALSE)=0,"",VLOOKUP($C19,'Control Sample Data'!$C$3:$M$98,6,FALSE)))</f>
        <v/>
      </c>
      <c r="U19" s="137" t="str">
        <f>IF(C19="","",IF(VLOOKUP($C19,'Control Sample Data'!$C$3:$M$98,7,FALSE)=0,"",VLOOKUP($C19,'Control Sample Data'!$C$3:$M$98,7,FALSE)))</f>
        <v/>
      </c>
      <c r="V19" s="137" t="str">
        <f>IF(C19="","",IF(VLOOKUP($C19,'Control Sample Data'!$C$3:$M$98,8,FALSE)=0,"",VLOOKUP($C19,'Control Sample Data'!$C$3:$M$98,8,FALSE)))</f>
        <v/>
      </c>
      <c r="W19" s="137" t="str">
        <f>IF(C19="","",IF(VLOOKUP($C19,'Control Sample Data'!$C$3:$M$98,9,FALSE)=0,"",VLOOKUP($C19,'Control Sample Data'!$C$3:$M$98,9,FALSE)))</f>
        <v/>
      </c>
      <c r="X19" s="137" t="str">
        <f>IF(C19="","",IF(VLOOKUP($C19,'Control Sample Data'!$C$3:$M$98,10,FALSE)=0,"",VLOOKUP($C19,'Control Sample Data'!$C$3:$M$98,10,FALSE)))</f>
        <v/>
      </c>
      <c r="Y19" s="137" t="str">
        <f>IF(C19="","",IF(VLOOKUP($C19,'Control Sample Data'!$C$3:$M$98,11,FALSE)=0,"",VLOOKUP($C19,'Control Sample Data'!$C$3:$M$98,11,FALSE)))</f>
        <v/>
      </c>
    </row>
    <row r="20" spans="1:25" ht="15" customHeight="1">
      <c r="A20" s="134"/>
      <c r="B20" s="135" t="str">
        <f>IF(C20="","",VLOOKUP(C20,'Gene Table'!B$3:D$98,2,FALSE))</f>
        <v/>
      </c>
      <c r="C20" s="136"/>
      <c r="D20" s="137" t="str">
        <f>IF(C20="","",IF(VLOOKUP($C20,'Test Sample Data'!$C$3:$M$98,2,FALSE)=0,"",VLOOKUP($C20,'Test Sample Data'!$C$3:$M$98,2,FALSE)))</f>
        <v/>
      </c>
      <c r="E20" s="137" t="str">
        <f>IF(C20="","",IF(VLOOKUP($C20,'Test Sample Data'!$C$3:$M$98,3,FALSE)=0,"",VLOOKUP($C20,'Test Sample Data'!$C$3:$M$98,3,FALSE)))</f>
        <v/>
      </c>
      <c r="F20" s="137" t="str">
        <f>IF(C20="","",IF(VLOOKUP($C20,'Test Sample Data'!$C$3:$M$98,4,FALSE)=0,"",VLOOKUP($C20,'Test Sample Data'!$C$3:$M$98,4,FALSE)))</f>
        <v/>
      </c>
      <c r="G20" s="137" t="str">
        <f>IF(C20="","",IF(VLOOKUP($C20,'Test Sample Data'!$C$3:$M$98,5,FALSE)=0,"",VLOOKUP($C20,'Test Sample Data'!$C$3:$M$98,5,FALSE)))</f>
        <v/>
      </c>
      <c r="H20" s="137" t="str">
        <f>IF(C20="","",IF(VLOOKUP($C20,'Test Sample Data'!$C$3:$M$98,6,FALSE)=0,"",VLOOKUP($C20,'Test Sample Data'!$C$3:$M$98,6,FALSE)))</f>
        <v/>
      </c>
      <c r="I20" s="137" t="str">
        <f>IF(C20="","",IF(VLOOKUP($C20,'Test Sample Data'!$C$3:$M$98,7,FALSE)=0,"",VLOOKUP($C20,'Test Sample Data'!$C$3:$M$98,7,FALSE)))</f>
        <v/>
      </c>
      <c r="J20" s="137" t="str">
        <f>IF(C20="","",IF(VLOOKUP($C20,'Test Sample Data'!$C$3:$M$98,8,FALSE)=0,"",VLOOKUP($C20,'Test Sample Data'!$C$3:$M$98,8,FALSE)))</f>
        <v/>
      </c>
      <c r="K20" s="137" t="str">
        <f>IF(C20="","",IF(VLOOKUP($C20,'Test Sample Data'!$C$3:$M$98,9,FALSE)=0,"",VLOOKUP($C20,'Test Sample Data'!$C$3:$M$98,9,FALSE)))</f>
        <v/>
      </c>
      <c r="L20" s="137" t="str">
        <f>IF(C20="","",IF(VLOOKUP($C20,'Test Sample Data'!$C$3:$M$98,10,FALSE)=0,"",VLOOKUP($C20,'Test Sample Data'!$C$3:$M$98,10,FALSE)))</f>
        <v/>
      </c>
      <c r="M20" s="137" t="str">
        <f>IF(C20="","",IF(VLOOKUP($C20,'Test Sample Data'!$C$3:$M$98,11,FALSE)=0,"",VLOOKUP($C20,'Test Sample Data'!$C$3:$M$98,11,FALSE)))</f>
        <v/>
      </c>
      <c r="N20" s="146" t="str">
        <f t="shared" si="0"/>
        <v/>
      </c>
      <c r="O20" s="32" t="str">
        <f>IF('Choose Housekeeping Genes'!C20=0,"",'Choose Housekeeping Genes'!C20)</f>
        <v/>
      </c>
      <c r="P20" s="137" t="str">
        <f>IF(C20="","",IF(VLOOKUP($C20,'Control Sample Data'!$C$3:$M$98,2,FALSE)=0,"",VLOOKUP($C20,'Control Sample Data'!$C$3:$M$98,2,FALSE)))</f>
        <v/>
      </c>
      <c r="Q20" s="137" t="str">
        <f>IF(C20="","",IF(VLOOKUP($C20,'Control Sample Data'!$C$3:$M$98,3,FALSE)=0,"",VLOOKUP($C20,'Control Sample Data'!$C$3:$M$98,3,FALSE)))</f>
        <v/>
      </c>
      <c r="R20" s="137" t="str">
        <f>IF(C20="","",IF(VLOOKUP($C20,'Control Sample Data'!$C$3:$M$98,4,FALSE)=0,"",VLOOKUP($C20,'Control Sample Data'!$C$3:$M$98,4,FALSE)))</f>
        <v/>
      </c>
      <c r="S20" s="137" t="str">
        <f>IF(C20="","",IF(VLOOKUP($C20,'Control Sample Data'!$C$3:$M$98,5,FALSE)=0,"",VLOOKUP($C20,'Control Sample Data'!$C$3:$M$98,5,FALSE)))</f>
        <v/>
      </c>
      <c r="T20" s="137" t="str">
        <f>IF(C20="","",IF(VLOOKUP($C20,'Control Sample Data'!$C$3:$M$98,6,FALSE)=0,"",VLOOKUP($C20,'Control Sample Data'!$C$3:$M$98,6,FALSE)))</f>
        <v/>
      </c>
      <c r="U20" s="137" t="str">
        <f>IF(C20="","",IF(VLOOKUP($C20,'Control Sample Data'!$C$3:$M$98,7,FALSE)=0,"",VLOOKUP($C20,'Control Sample Data'!$C$3:$M$98,7,FALSE)))</f>
        <v/>
      </c>
      <c r="V20" s="137" t="str">
        <f>IF(C20="","",IF(VLOOKUP($C20,'Control Sample Data'!$C$3:$M$98,8,FALSE)=0,"",VLOOKUP($C20,'Control Sample Data'!$C$3:$M$98,8,FALSE)))</f>
        <v/>
      </c>
      <c r="W20" s="137" t="str">
        <f>IF(C20="","",IF(VLOOKUP($C20,'Control Sample Data'!$C$3:$M$98,9,FALSE)=0,"",VLOOKUP($C20,'Control Sample Data'!$C$3:$M$98,9,FALSE)))</f>
        <v/>
      </c>
      <c r="X20" s="137" t="str">
        <f>IF(C20="","",IF(VLOOKUP($C20,'Control Sample Data'!$C$3:$M$98,10,FALSE)=0,"",VLOOKUP($C20,'Control Sample Data'!$C$3:$M$98,10,FALSE)))</f>
        <v/>
      </c>
      <c r="Y20" s="137" t="str">
        <f>IF(C20="","",IF(VLOOKUP($C20,'Control Sample Data'!$C$3:$M$98,11,FALSE)=0,"",VLOOKUP($C20,'Control Sample Data'!$C$3:$M$98,11,FALSE)))</f>
        <v/>
      </c>
    </row>
    <row r="21" spans="1:25" ht="15" customHeight="1">
      <c r="A21" s="134"/>
      <c r="B21" s="135" t="str">
        <f>IF(C21="","",VLOOKUP(C21,'Gene Table'!B$3:D$98,2,FALSE))</f>
        <v/>
      </c>
      <c r="C21" s="136"/>
      <c r="D21" s="137" t="str">
        <f>IF(C21="","",IF(VLOOKUP($C21,'Test Sample Data'!$C$3:$M$98,2,FALSE)=0,"",VLOOKUP($C21,'Test Sample Data'!$C$3:$M$98,2,FALSE)))</f>
        <v/>
      </c>
      <c r="E21" s="137" t="str">
        <f>IF(C21="","",IF(VLOOKUP($C21,'Test Sample Data'!$C$3:$M$98,3,FALSE)=0,"",VLOOKUP($C21,'Test Sample Data'!$C$3:$M$98,3,FALSE)))</f>
        <v/>
      </c>
      <c r="F21" s="137" t="str">
        <f>IF(C21="","",IF(VLOOKUP($C21,'Test Sample Data'!$C$3:$M$98,4,FALSE)=0,"",VLOOKUP($C21,'Test Sample Data'!$C$3:$M$98,4,FALSE)))</f>
        <v/>
      </c>
      <c r="G21" s="137" t="str">
        <f>IF(C21="","",IF(VLOOKUP($C21,'Test Sample Data'!$C$3:$M$98,5,FALSE)=0,"",VLOOKUP($C21,'Test Sample Data'!$C$3:$M$98,5,FALSE)))</f>
        <v/>
      </c>
      <c r="H21" s="137" t="str">
        <f>IF(C21="","",IF(VLOOKUP($C21,'Test Sample Data'!$C$3:$M$98,6,FALSE)=0,"",VLOOKUP($C21,'Test Sample Data'!$C$3:$M$98,6,FALSE)))</f>
        <v/>
      </c>
      <c r="I21" s="137" t="str">
        <f>IF(C21="","",IF(VLOOKUP($C21,'Test Sample Data'!$C$3:$M$98,7,FALSE)=0,"",VLOOKUP($C21,'Test Sample Data'!$C$3:$M$98,7,FALSE)))</f>
        <v/>
      </c>
      <c r="J21" s="137" t="str">
        <f>IF(C21="","",IF(VLOOKUP($C21,'Test Sample Data'!$C$3:$M$98,8,FALSE)=0,"",VLOOKUP($C21,'Test Sample Data'!$C$3:$M$98,8,FALSE)))</f>
        <v/>
      </c>
      <c r="K21" s="137" t="str">
        <f>IF(C21="","",IF(VLOOKUP($C21,'Test Sample Data'!$C$3:$M$98,9,FALSE)=0,"",VLOOKUP($C21,'Test Sample Data'!$C$3:$M$98,9,FALSE)))</f>
        <v/>
      </c>
      <c r="L21" s="137" t="str">
        <f>IF(C21="","",IF(VLOOKUP($C21,'Test Sample Data'!$C$3:$M$98,10,FALSE)=0,"",VLOOKUP($C21,'Test Sample Data'!$C$3:$M$98,10,FALSE)))</f>
        <v/>
      </c>
      <c r="M21" s="137" t="str">
        <f>IF(C21="","",IF(VLOOKUP($C21,'Test Sample Data'!$C$3:$M$98,11,FALSE)=0,"",VLOOKUP($C21,'Test Sample Data'!$C$3:$M$98,11,FALSE)))</f>
        <v/>
      </c>
      <c r="N21" s="146" t="str">
        <f t="shared" si="0"/>
        <v/>
      </c>
      <c r="O21" s="32" t="str">
        <f>IF('Choose Housekeeping Genes'!C21=0,"",'Choose Housekeeping Genes'!C21)</f>
        <v/>
      </c>
      <c r="P21" s="137" t="str">
        <f>IF(C21="","",IF(VLOOKUP($C21,'Control Sample Data'!$C$3:$M$98,2,FALSE)=0,"",VLOOKUP($C21,'Control Sample Data'!$C$3:$M$98,2,FALSE)))</f>
        <v/>
      </c>
      <c r="Q21" s="137" t="str">
        <f>IF(C21="","",IF(VLOOKUP($C21,'Control Sample Data'!$C$3:$M$98,3,FALSE)=0,"",VLOOKUP($C21,'Control Sample Data'!$C$3:$M$98,3,FALSE)))</f>
        <v/>
      </c>
      <c r="R21" s="137" t="str">
        <f>IF(C21="","",IF(VLOOKUP($C21,'Control Sample Data'!$C$3:$M$98,4,FALSE)=0,"",VLOOKUP($C21,'Control Sample Data'!$C$3:$M$98,4,FALSE)))</f>
        <v/>
      </c>
      <c r="S21" s="137" t="str">
        <f>IF(C21="","",IF(VLOOKUP($C21,'Control Sample Data'!$C$3:$M$98,5,FALSE)=0,"",VLOOKUP($C21,'Control Sample Data'!$C$3:$M$98,5,FALSE)))</f>
        <v/>
      </c>
      <c r="T21" s="137" t="str">
        <f>IF(C21="","",IF(VLOOKUP($C21,'Control Sample Data'!$C$3:$M$98,6,FALSE)=0,"",VLOOKUP($C21,'Control Sample Data'!$C$3:$M$98,6,FALSE)))</f>
        <v/>
      </c>
      <c r="U21" s="137" t="str">
        <f>IF(C21="","",IF(VLOOKUP($C21,'Control Sample Data'!$C$3:$M$98,7,FALSE)=0,"",VLOOKUP($C21,'Control Sample Data'!$C$3:$M$98,7,FALSE)))</f>
        <v/>
      </c>
      <c r="V21" s="137" t="str">
        <f>IF(C21="","",IF(VLOOKUP($C21,'Control Sample Data'!$C$3:$M$98,8,FALSE)=0,"",VLOOKUP($C21,'Control Sample Data'!$C$3:$M$98,8,FALSE)))</f>
        <v/>
      </c>
      <c r="W21" s="137" t="str">
        <f>IF(C21="","",IF(VLOOKUP($C21,'Control Sample Data'!$C$3:$M$98,9,FALSE)=0,"",VLOOKUP($C21,'Control Sample Data'!$C$3:$M$98,9,FALSE)))</f>
        <v/>
      </c>
      <c r="X21" s="137" t="str">
        <f>IF(C21="","",IF(VLOOKUP($C21,'Control Sample Data'!$C$3:$M$98,10,FALSE)=0,"",VLOOKUP($C21,'Control Sample Data'!$C$3:$M$98,10,FALSE)))</f>
        <v/>
      </c>
      <c r="Y21" s="137" t="str">
        <f>IF(C21="","",IF(VLOOKUP($C21,'Control Sample Data'!$C$3:$M$98,11,FALSE)=0,"",VLOOKUP($C21,'Control Sample Data'!$C$3:$M$98,11,FALSE)))</f>
        <v/>
      </c>
    </row>
    <row r="22" spans="1:25" ht="15" customHeight="1">
      <c r="A22" s="134"/>
      <c r="B22" s="135" t="str">
        <f>IF(C22="","",VLOOKUP(C22,'Gene Table'!B$3:D$98,2,FALSE))</f>
        <v/>
      </c>
      <c r="C22" s="136"/>
      <c r="D22" s="137" t="str">
        <f>IF(C22="","",IF(VLOOKUP($C22,'Test Sample Data'!$C$3:$M$98,2,FALSE)=0,"",VLOOKUP($C22,'Test Sample Data'!$C$3:$M$98,2,FALSE)))</f>
        <v/>
      </c>
      <c r="E22" s="137" t="str">
        <f>IF(C22="","",IF(VLOOKUP($C22,'Test Sample Data'!$C$3:$M$98,3,FALSE)=0,"",VLOOKUP($C22,'Test Sample Data'!$C$3:$M$98,3,FALSE)))</f>
        <v/>
      </c>
      <c r="F22" s="137" t="str">
        <f>IF(C22="","",IF(VLOOKUP($C22,'Test Sample Data'!$C$3:$M$98,4,FALSE)=0,"",VLOOKUP($C22,'Test Sample Data'!$C$3:$M$98,4,FALSE)))</f>
        <v/>
      </c>
      <c r="G22" s="137" t="str">
        <f>IF(C22="","",IF(VLOOKUP($C22,'Test Sample Data'!$C$3:$M$98,5,FALSE)=0,"",VLOOKUP($C22,'Test Sample Data'!$C$3:$M$98,5,FALSE)))</f>
        <v/>
      </c>
      <c r="H22" s="137" t="str">
        <f>IF(C22="","",IF(VLOOKUP($C22,'Test Sample Data'!$C$3:$M$98,6,FALSE)=0,"",VLOOKUP($C22,'Test Sample Data'!$C$3:$M$98,6,FALSE)))</f>
        <v/>
      </c>
      <c r="I22" s="137" t="str">
        <f>IF(C22="","",IF(VLOOKUP($C22,'Test Sample Data'!$C$3:$M$98,7,FALSE)=0,"",VLOOKUP($C22,'Test Sample Data'!$C$3:$M$98,7,FALSE)))</f>
        <v/>
      </c>
      <c r="J22" s="137" t="str">
        <f>IF(C22="","",IF(VLOOKUP($C22,'Test Sample Data'!$C$3:$M$98,8,FALSE)=0,"",VLOOKUP($C22,'Test Sample Data'!$C$3:$M$98,8,FALSE)))</f>
        <v/>
      </c>
      <c r="K22" s="137" t="str">
        <f>IF(C22="","",IF(VLOOKUP($C22,'Test Sample Data'!$C$3:$M$98,9,FALSE)=0,"",VLOOKUP($C22,'Test Sample Data'!$C$3:$M$98,9,FALSE)))</f>
        <v/>
      </c>
      <c r="L22" s="137" t="str">
        <f>IF(C22="","",IF(VLOOKUP($C22,'Test Sample Data'!$C$3:$M$98,10,FALSE)=0,"",VLOOKUP($C22,'Test Sample Data'!$C$3:$M$98,10,FALSE)))</f>
        <v/>
      </c>
      <c r="M22" s="137" t="str">
        <f>IF(C22="","",IF(VLOOKUP($C22,'Test Sample Data'!$C$3:$M$98,11,FALSE)=0,"",VLOOKUP($C22,'Test Sample Data'!$C$3:$M$98,11,FALSE)))</f>
        <v/>
      </c>
      <c r="N22" s="146" t="str">
        <f t="shared" si="0"/>
        <v/>
      </c>
      <c r="O22" s="32" t="str">
        <f>IF('Choose Housekeeping Genes'!C22=0,"",'Choose Housekeeping Genes'!C22)</f>
        <v/>
      </c>
      <c r="P22" s="137" t="str">
        <f>IF(C22="","",IF(VLOOKUP($C22,'Control Sample Data'!$C$3:$M$98,2,FALSE)=0,"",VLOOKUP($C22,'Control Sample Data'!$C$3:$M$98,2,FALSE)))</f>
        <v/>
      </c>
      <c r="Q22" s="137" t="str">
        <f>IF(C22="","",IF(VLOOKUP($C22,'Control Sample Data'!$C$3:$M$98,3,FALSE)=0,"",VLOOKUP($C22,'Control Sample Data'!$C$3:$M$98,3,FALSE)))</f>
        <v/>
      </c>
      <c r="R22" s="137" t="str">
        <f>IF(C22="","",IF(VLOOKUP($C22,'Control Sample Data'!$C$3:$M$98,4,FALSE)=0,"",VLOOKUP($C22,'Control Sample Data'!$C$3:$M$98,4,FALSE)))</f>
        <v/>
      </c>
      <c r="S22" s="137" t="str">
        <f>IF(C22="","",IF(VLOOKUP($C22,'Control Sample Data'!$C$3:$M$98,5,FALSE)=0,"",VLOOKUP($C22,'Control Sample Data'!$C$3:$M$98,5,FALSE)))</f>
        <v/>
      </c>
      <c r="T22" s="137" t="str">
        <f>IF(C22="","",IF(VLOOKUP($C22,'Control Sample Data'!$C$3:$M$98,6,FALSE)=0,"",VLOOKUP($C22,'Control Sample Data'!$C$3:$M$98,6,FALSE)))</f>
        <v/>
      </c>
      <c r="U22" s="137" t="str">
        <f>IF(C22="","",IF(VLOOKUP($C22,'Control Sample Data'!$C$3:$M$98,7,FALSE)=0,"",VLOOKUP($C22,'Control Sample Data'!$C$3:$M$98,7,FALSE)))</f>
        <v/>
      </c>
      <c r="V22" s="137" t="str">
        <f>IF(C22="","",IF(VLOOKUP($C22,'Control Sample Data'!$C$3:$M$98,8,FALSE)=0,"",VLOOKUP($C22,'Control Sample Data'!$C$3:$M$98,8,FALSE)))</f>
        <v/>
      </c>
      <c r="W22" s="137" t="str">
        <f>IF(C22="","",IF(VLOOKUP($C22,'Control Sample Data'!$C$3:$M$98,9,FALSE)=0,"",VLOOKUP($C22,'Control Sample Data'!$C$3:$M$98,9,FALSE)))</f>
        <v/>
      </c>
      <c r="X22" s="137" t="str">
        <f>IF(C22="","",IF(VLOOKUP($C22,'Control Sample Data'!$C$3:$M$98,10,FALSE)=0,"",VLOOKUP($C22,'Control Sample Data'!$C$3:$M$98,10,FALSE)))</f>
        <v/>
      </c>
      <c r="Y22" s="137" t="str">
        <f>IF(C22="","",IF(VLOOKUP($C22,'Control Sample Data'!$C$3:$M$98,11,FALSE)=0,"",VLOOKUP($C22,'Control Sample Data'!$C$3:$M$98,11,FALSE)))</f>
        <v/>
      </c>
    </row>
    <row r="23" spans="1:25" ht="15" customHeight="1">
      <c r="A23" s="134"/>
      <c r="B23" s="138" t="s">
        <v>653</v>
      </c>
      <c r="C23" s="139"/>
      <c r="D23" s="140" t="str">
        <f>IF(ISERROR(AVERAGE(D3:D22)),"",AVERAGE(D3:D22))</f>
        <v/>
      </c>
      <c r="E23" s="140" t="str">
        <f aca="true" t="shared" si="1" ref="E23:M23">IF(ISERROR(AVERAGE(E3:E22)),"",AVERAGE(E3:E22))</f>
        <v/>
      </c>
      <c r="F23" s="140" t="str">
        <f t="shared" si="1"/>
        <v/>
      </c>
      <c r="G23" s="140" t="str">
        <f t="shared" si="1"/>
        <v/>
      </c>
      <c r="H23" s="140" t="str">
        <f t="shared" si="1"/>
        <v/>
      </c>
      <c r="I23" s="140" t="str">
        <f t="shared" si="1"/>
        <v/>
      </c>
      <c r="J23" s="140" t="str">
        <f t="shared" si="1"/>
        <v/>
      </c>
      <c r="K23" s="140" t="str">
        <f t="shared" si="1"/>
        <v/>
      </c>
      <c r="L23" s="140" t="str">
        <f t="shared" si="1"/>
        <v/>
      </c>
      <c r="M23" s="147" t="str">
        <f t="shared" si="1"/>
        <v/>
      </c>
      <c r="N23" s="143" t="s">
        <v>653</v>
      </c>
      <c r="O23" s="139"/>
      <c r="P23" s="140" t="str">
        <f>IF(ISERROR(AVERAGE(P3:P22)),"",AVERAGE(P3:P22))</f>
        <v/>
      </c>
      <c r="Q23" s="140" t="str">
        <f aca="true" t="shared" si="2" ref="Q23:Y23">IF(ISERROR(AVERAGE(Q3:Q22)),"",AVERAGE(Q3:Q22))</f>
        <v/>
      </c>
      <c r="R23" s="140" t="str">
        <f t="shared" si="2"/>
        <v/>
      </c>
      <c r="S23" s="140" t="str">
        <f t="shared" si="2"/>
        <v/>
      </c>
      <c r="T23" s="140" t="str">
        <f t="shared" si="2"/>
        <v/>
      </c>
      <c r="U23" s="140" t="str">
        <f t="shared" si="2"/>
        <v/>
      </c>
      <c r="V23" s="140" t="str">
        <f t="shared" si="2"/>
        <v/>
      </c>
      <c r="W23" s="140" t="str">
        <f t="shared" si="2"/>
        <v/>
      </c>
      <c r="X23" s="140" t="str">
        <f t="shared" si="2"/>
        <v/>
      </c>
      <c r="Y23" s="147" t="str">
        <f t="shared" si="2"/>
        <v/>
      </c>
    </row>
    <row r="24" spans="1:25" ht="15" customHeight="1">
      <c r="A24" s="134" t="s">
        <v>378</v>
      </c>
      <c r="B24" s="120" t="str">
        <f>IF(C3="","",VLOOKUP(C3,'Gene Table'!B$99:D$194,2,FALSE))</f>
        <v>HQP006940</v>
      </c>
      <c r="C24" s="141" t="str">
        <f>IF('Choose Housekeeping Genes'!C3=0,"",'Choose Housekeeping Genes'!C3)</f>
        <v>H03</v>
      </c>
      <c r="D24" s="141" t="str">
        <f>IF($C3="","",IF(VLOOKUP($C3,'Test Sample Data'!$C$99:$M$194,2,FALSE)=0,"",VLOOKUP($C3,'Test Sample Data'!$C$99:$M$194,2,FALSE)))</f>
        <v/>
      </c>
      <c r="E24" s="141" t="str">
        <f>IF($C3="","",IF(VLOOKUP($C3,'Test Sample Data'!$C$99:$M$194,3,FALSE)=0,"",VLOOKUP($C3,'Test Sample Data'!$C$99:$M$194,3,FALSE)))</f>
        <v/>
      </c>
      <c r="F24" s="141" t="str">
        <f>IF($C3="","",IF(VLOOKUP($C3,'Test Sample Data'!$C$99:$M$194,4,FALSE)=0,"",VLOOKUP($C3,'Test Sample Data'!$C$99:$M$194,4,FALSE)))</f>
        <v/>
      </c>
      <c r="G24" s="141" t="str">
        <f>IF($C3="","",IF(VLOOKUP($C3,'Test Sample Data'!$C$99:$M$194,5,FALSE)=0,"",VLOOKUP($C3,'Test Sample Data'!$C$99:$M$194,5,FALSE)))</f>
        <v/>
      </c>
      <c r="H24" s="141" t="str">
        <f>IF($C3="","",IF(VLOOKUP($C3,'Test Sample Data'!$C$99:$M$194,6,FALSE)=0,"",VLOOKUP($C3,'Test Sample Data'!$C$99:$M$194,6,FALSE)))</f>
        <v/>
      </c>
      <c r="I24" s="141" t="str">
        <f>IF($C3="","",IF(VLOOKUP($C3,'Test Sample Data'!$C$99:$M$194,7,FALSE)=0,"",VLOOKUP($C3,'Test Sample Data'!$C$99:$M$194,7,FALSE)))</f>
        <v/>
      </c>
      <c r="J24" s="141" t="str">
        <f>IF($C3="","",IF(VLOOKUP($C3,'Test Sample Data'!$C$99:$M$194,8,FALSE)=0,"",VLOOKUP($C3,'Test Sample Data'!$C$99:$M$194,8,FALSE)))</f>
        <v/>
      </c>
      <c r="K24" s="141" t="str">
        <f>IF($C3="","",IF(VLOOKUP($C3,'Test Sample Data'!$C$99:$M$194,9,FALSE)=0,"",VLOOKUP($C3,'Test Sample Data'!$C$99:$M$194,9,FALSE)))</f>
        <v/>
      </c>
      <c r="L24" s="141" t="str">
        <f>IF($C3="","",IF(VLOOKUP($C3,'Test Sample Data'!$C$99:$M$194,10,FALSE)=0,"",VLOOKUP($C3,'Test Sample Data'!$C$99:$M$194,10,FALSE)))</f>
        <v/>
      </c>
      <c r="M24" s="141" t="str">
        <f>IF($C3="","",IF(VLOOKUP($C3,'Test Sample Data'!$C$99:$M$194,11,FALSE)=0,"",VLOOKUP($C3,'Test Sample Data'!$C$99:$M$194,11,FALSE)))</f>
        <v/>
      </c>
      <c r="N24" s="148" t="str">
        <f>IF(B24=0,"",B24)</f>
        <v>HQP006940</v>
      </c>
      <c r="O24" s="149" t="str">
        <f>IF('Choose Housekeeping Genes'!C24=0,"",'Choose Housekeeping Genes'!C24)</f>
        <v>H03</v>
      </c>
      <c r="P24" s="141" t="str">
        <f>IF(C24="","",IF(VLOOKUP($C24,'Control Sample Data'!$C$99:$M$194,2,FALSE)=0,"",VLOOKUP($C24,'Control Sample Data'!$C$99:$M$194,2,FALSE)))</f>
        <v/>
      </c>
      <c r="Q24" s="141" t="str">
        <f>IF(C24="","",IF(VLOOKUP($C24,'Control Sample Data'!$C$99:$M$194,3,FALSE)=0,"",VLOOKUP($C24,'Control Sample Data'!$C$99:$M$194,3,FALSE)))</f>
        <v/>
      </c>
      <c r="R24" s="141" t="str">
        <f>IF(C24="","",IF(VLOOKUP($C24,'Control Sample Data'!$C$99:$M$194,4,FALSE)=0,"",VLOOKUP($C24,'Control Sample Data'!$C$99:$M$194,4,FALSE)))</f>
        <v/>
      </c>
      <c r="S24" s="141" t="str">
        <f>IF(C24="","",IF(VLOOKUP($C24,'Control Sample Data'!$C$99:$M$194,5,FALSE)=0,"",VLOOKUP($C24,'Control Sample Data'!$C$99:$M$194,5,FALSE)))</f>
        <v/>
      </c>
      <c r="T24" s="141" t="str">
        <f>IF(C24="","",IF(VLOOKUP($C24,'Control Sample Data'!$C$99:$M$194,6,FALSE)=0,"",VLOOKUP($C24,'Control Sample Data'!$C$99:$M$194,6,FALSE)))</f>
        <v/>
      </c>
      <c r="U24" s="141" t="str">
        <f>IF(C24="","",IF(VLOOKUP($C24,'Control Sample Data'!$C$99:$M$194,7,FALSE)=0,"",VLOOKUP($C24,'Control Sample Data'!$C$99:$M$194,7,FALSE)))</f>
        <v/>
      </c>
      <c r="V24" s="141" t="str">
        <f>IF(C24="","",IF(VLOOKUP($C24,'Control Sample Data'!$C$99:$M$194,8,FALSE)=0,"",VLOOKUP($C24,'Control Sample Data'!$C$99:$M$194,8,FALSE)))</f>
        <v/>
      </c>
      <c r="W24" s="141" t="str">
        <f>IF(C24="","",IF(VLOOKUP($C24,'Control Sample Data'!$C$99:$M$194,9,FALSE)=0,"",VLOOKUP($C24,'Control Sample Data'!$C$99:$M$194,9,FALSE)))</f>
        <v/>
      </c>
      <c r="X24" s="141" t="str">
        <f>IF(C24="","",IF(VLOOKUP($C24,'Control Sample Data'!$C$99:$M$194,10,FALSE)=0,"",VLOOKUP($C24,'Control Sample Data'!$C$99:$M$194,10,FALSE)))</f>
        <v/>
      </c>
      <c r="Y24" s="141" t="str">
        <f>IF(C24="","",IF(VLOOKUP($C24,'Control Sample Data'!$C$99:$M$194,11,FALSE)=0,"",VLOOKUP($C24,'Control Sample Data'!$C$99:$M$194,11,FALSE)))</f>
        <v/>
      </c>
    </row>
    <row r="25" spans="1:25" ht="15" customHeight="1">
      <c r="A25" s="134"/>
      <c r="B25" s="120" t="str">
        <f>IF(C4="","",VLOOKUP(C4,'Gene Table'!B$99:D$194,2,FALSE))</f>
        <v>HQP016381</v>
      </c>
      <c r="C25" s="141" t="str">
        <f>IF('Choose Housekeeping Genes'!C4=0,"",'Choose Housekeeping Genes'!C4)</f>
        <v>H04</v>
      </c>
      <c r="D25" s="141" t="str">
        <f>IF($C4="","",IF(VLOOKUP($C4,'Test Sample Data'!$C$99:$M$194,2,FALSE)=0,"",VLOOKUP($C4,'Test Sample Data'!$C$99:$M$194,2,FALSE)))</f>
        <v/>
      </c>
      <c r="E25" s="141" t="str">
        <f>IF($C4="","",IF(VLOOKUP($C4,'Test Sample Data'!$C$99:$M$194,3,FALSE)=0,"",VLOOKUP($C4,'Test Sample Data'!$C$99:$M$194,3,FALSE)))</f>
        <v/>
      </c>
      <c r="F25" s="137" t="str">
        <f>IF($C4="","",IF(VLOOKUP($C4,'Test Sample Data'!$C$99:$M$194,4,FALSE)=0,"",VLOOKUP($C4,'Test Sample Data'!$C$99:$M$194,4,FALSE)))</f>
        <v/>
      </c>
      <c r="G25" s="137" t="str">
        <f>IF($C4="","",IF(VLOOKUP($C4,'Test Sample Data'!$C$99:$M$194,5,FALSE)=0,"",VLOOKUP($C4,'Test Sample Data'!$C$99:$M$194,5,FALSE)))</f>
        <v/>
      </c>
      <c r="H25" s="137" t="str">
        <f>IF($C4="","",IF(VLOOKUP($C4,'Test Sample Data'!$C$99:$M$194,6,FALSE)=0,"",VLOOKUP($C4,'Test Sample Data'!$C$99:$M$194,6,FALSE)))</f>
        <v/>
      </c>
      <c r="I25" s="137" t="str">
        <f>IF($C4="","",IF(VLOOKUP($C4,'Test Sample Data'!$C$99:$M$194,7,FALSE)=0,"",VLOOKUP($C4,'Test Sample Data'!$C$99:$M$194,7,FALSE)))</f>
        <v/>
      </c>
      <c r="J25" s="137" t="str">
        <f>IF($C4="","",IF(VLOOKUP($C4,'Test Sample Data'!$C$99:$M$194,8,FALSE)=0,"",VLOOKUP($C4,'Test Sample Data'!$C$99:$M$194,8,FALSE)))</f>
        <v/>
      </c>
      <c r="K25" s="137" t="str">
        <f>IF($C4="","",IF(VLOOKUP($C4,'Test Sample Data'!$C$99:$M$194,9,FALSE)=0,"",VLOOKUP($C4,'Test Sample Data'!$C$99:$M$194,9,FALSE)))</f>
        <v/>
      </c>
      <c r="L25" s="137" t="str">
        <f>IF($C4="","",IF(VLOOKUP($C4,'Test Sample Data'!$C$99:$M$194,10,FALSE)=0,"",VLOOKUP($C4,'Test Sample Data'!$C$99:$M$194,10,FALSE)))</f>
        <v/>
      </c>
      <c r="M25" s="137" t="str">
        <f>IF($C4="","",IF(VLOOKUP($C4,'Test Sample Data'!$C$99:$M$194,11,FALSE)=0,"",VLOOKUP($C4,'Test Sample Data'!$C$99:$M$194,11,FALSE)))</f>
        <v/>
      </c>
      <c r="N25" s="146" t="str">
        <f aca="true" t="shared" si="3" ref="N25:N37">IF(B25=0,"",B25)</f>
        <v>HQP016381</v>
      </c>
      <c r="O25" s="32" t="str">
        <f>IF('Choose Housekeeping Genes'!C25=0,"",'Choose Housekeeping Genes'!C25)</f>
        <v>H04</v>
      </c>
      <c r="P25" s="137" t="str">
        <f>IF(C25="","",IF(VLOOKUP($C25,'Control Sample Data'!$C$99:$M$194,2,FALSE)=0,"",VLOOKUP($C25,'Control Sample Data'!$C$99:$M$194,2,FALSE)))</f>
        <v/>
      </c>
      <c r="Q25" s="137" t="str">
        <f>IF(C25="","",IF(VLOOKUP($C25,'Control Sample Data'!$C$99:$M$194,3,FALSE)=0,"",VLOOKUP($C25,'Control Sample Data'!$C$99:$M$194,3,FALSE)))</f>
        <v/>
      </c>
      <c r="R25" s="137" t="str">
        <f>IF(C25="","",IF(VLOOKUP($C25,'Control Sample Data'!$C$99:$M$194,4,FALSE)=0,"",VLOOKUP($C25,'Control Sample Data'!$C$99:$M$194,4,FALSE)))</f>
        <v/>
      </c>
      <c r="S25" s="137" t="str">
        <f>IF(C25="","",IF(VLOOKUP($C25,'Control Sample Data'!$C$99:$M$194,5,FALSE)=0,"",VLOOKUP($C25,'Control Sample Data'!$C$99:$M$194,5,FALSE)))</f>
        <v/>
      </c>
      <c r="T25" s="137" t="str">
        <f>IF(C25="","",IF(VLOOKUP($C25,'Control Sample Data'!$C$99:$M$194,6,FALSE)=0,"",VLOOKUP($C25,'Control Sample Data'!$C$99:$M$194,6,FALSE)))</f>
        <v/>
      </c>
      <c r="U25" s="137" t="str">
        <f>IF(C25="","",IF(VLOOKUP($C25,'Control Sample Data'!$C$99:$M$194,7,FALSE)=0,"",VLOOKUP($C25,'Control Sample Data'!$C$99:$M$194,7,FALSE)))</f>
        <v/>
      </c>
      <c r="V25" s="137" t="str">
        <f>IF(C25="","",IF(VLOOKUP($C25,'Control Sample Data'!$C$99:$M$194,8,FALSE)=0,"",VLOOKUP($C25,'Control Sample Data'!$C$99:$M$194,8,FALSE)))</f>
        <v/>
      </c>
      <c r="W25" s="137" t="str">
        <f>IF(C25="","",IF(VLOOKUP($C25,'Control Sample Data'!$C$99:$M$194,9,FALSE)=0,"",VLOOKUP($C25,'Control Sample Data'!$C$99:$M$194,9,FALSE)))</f>
        <v/>
      </c>
      <c r="X25" s="137" t="str">
        <f>IF(C25="","",IF(VLOOKUP($C25,'Control Sample Data'!$C$99:$M$194,10,FALSE)=0,"",VLOOKUP($C25,'Control Sample Data'!$C$99:$M$194,10,FALSE)))</f>
        <v/>
      </c>
      <c r="Y25" s="137" t="str">
        <f>IF(C25="","",IF(VLOOKUP($C25,'Control Sample Data'!$C$99:$M$194,11,FALSE)=0,"",VLOOKUP($C25,'Control Sample Data'!$C$99:$M$194,11,FALSE)))</f>
        <v/>
      </c>
    </row>
    <row r="26" spans="1:25" ht="15" customHeight="1">
      <c r="A26" s="134"/>
      <c r="B26" s="120" t="str">
        <f>IF(C5="","",VLOOKUP(C5,'Gene Table'!B$99:D$194,2,FALSE))</f>
        <v>HQP015171</v>
      </c>
      <c r="C26" s="141" t="str">
        <f>IF('Choose Housekeeping Genes'!C5=0,"",'Choose Housekeeping Genes'!C5)</f>
        <v>H05</v>
      </c>
      <c r="D26" s="141" t="str">
        <f>IF($C5="","",IF(VLOOKUP($C5,'Test Sample Data'!$C$99:$M$194,2,FALSE)=0,"",VLOOKUP($C5,'Test Sample Data'!$C$99:$M$194,2,FALSE)))</f>
        <v/>
      </c>
      <c r="E26" s="141" t="str">
        <f>IF($C5="","",IF(VLOOKUP($C5,'Test Sample Data'!$C$99:$M$194,3,FALSE)=0,"",VLOOKUP($C5,'Test Sample Data'!$C$99:$M$194,3,FALSE)))</f>
        <v/>
      </c>
      <c r="F26" s="137" t="str">
        <f>IF($C5="","",IF(VLOOKUP($C5,'Test Sample Data'!$C$99:$M$194,4,FALSE)=0,"",VLOOKUP($C5,'Test Sample Data'!$C$99:$M$194,4,FALSE)))</f>
        <v/>
      </c>
      <c r="G26" s="137" t="str">
        <f>IF($C5="","",IF(VLOOKUP($C5,'Test Sample Data'!$C$99:$M$194,5,FALSE)=0,"",VLOOKUP($C5,'Test Sample Data'!$C$99:$M$194,5,FALSE)))</f>
        <v/>
      </c>
      <c r="H26" s="137" t="str">
        <f>IF($C5="","",IF(VLOOKUP($C5,'Test Sample Data'!$C$99:$M$194,6,FALSE)=0,"",VLOOKUP($C5,'Test Sample Data'!$C$99:$M$194,6,FALSE)))</f>
        <v/>
      </c>
      <c r="I26" s="137" t="str">
        <f>IF($C5="","",IF(VLOOKUP($C5,'Test Sample Data'!$C$99:$M$194,7,FALSE)=0,"",VLOOKUP($C5,'Test Sample Data'!$C$99:$M$194,7,FALSE)))</f>
        <v/>
      </c>
      <c r="J26" s="137" t="str">
        <f>IF($C5="","",IF(VLOOKUP($C5,'Test Sample Data'!$C$99:$M$194,8,FALSE)=0,"",VLOOKUP($C5,'Test Sample Data'!$C$99:$M$194,8,FALSE)))</f>
        <v/>
      </c>
      <c r="K26" s="137" t="str">
        <f>IF($C5="","",IF(VLOOKUP($C5,'Test Sample Data'!$C$99:$M$194,9,FALSE)=0,"",VLOOKUP($C5,'Test Sample Data'!$C$99:$M$194,9,FALSE)))</f>
        <v/>
      </c>
      <c r="L26" s="137" t="str">
        <f>IF($C5="","",IF(VLOOKUP($C5,'Test Sample Data'!$C$99:$M$194,10,FALSE)=0,"",VLOOKUP($C5,'Test Sample Data'!$C$99:$M$194,10,FALSE)))</f>
        <v/>
      </c>
      <c r="M26" s="137" t="str">
        <f>IF($C5="","",IF(VLOOKUP($C5,'Test Sample Data'!$C$99:$M$194,11,FALSE)=0,"",VLOOKUP($C5,'Test Sample Data'!$C$99:$M$194,11,FALSE)))</f>
        <v/>
      </c>
      <c r="N26" s="146" t="str">
        <f t="shared" si="3"/>
        <v>HQP015171</v>
      </c>
      <c r="O26" s="32" t="str">
        <f>IF('Choose Housekeeping Genes'!C26=0,"",'Choose Housekeeping Genes'!C26)</f>
        <v>H05</v>
      </c>
      <c r="P26" s="137" t="str">
        <f>IF(C26="","",IF(VLOOKUP($C26,'Control Sample Data'!$C$99:$M$194,2,FALSE)=0,"",VLOOKUP($C26,'Control Sample Data'!$C$99:$M$194,2,FALSE)))</f>
        <v/>
      </c>
      <c r="Q26" s="137" t="str">
        <f>IF(C26="","",IF(VLOOKUP($C26,'Control Sample Data'!$C$99:$M$194,3,FALSE)=0,"",VLOOKUP($C26,'Control Sample Data'!$C$99:$M$194,3,FALSE)))</f>
        <v/>
      </c>
      <c r="R26" s="137" t="str">
        <f>IF(C26="","",IF(VLOOKUP($C26,'Control Sample Data'!$C$99:$M$194,4,FALSE)=0,"",VLOOKUP($C26,'Control Sample Data'!$C$99:$M$194,4,FALSE)))</f>
        <v/>
      </c>
      <c r="S26" s="137" t="str">
        <f>IF(C26="","",IF(VLOOKUP($C26,'Control Sample Data'!$C$99:$M$194,5,FALSE)=0,"",VLOOKUP($C26,'Control Sample Data'!$C$99:$M$194,5,FALSE)))</f>
        <v/>
      </c>
      <c r="T26" s="137" t="str">
        <f>IF(C26="","",IF(VLOOKUP($C26,'Control Sample Data'!$C$99:$M$194,6,FALSE)=0,"",VLOOKUP($C26,'Control Sample Data'!$C$99:$M$194,6,FALSE)))</f>
        <v/>
      </c>
      <c r="U26" s="137" t="str">
        <f>IF(C26="","",IF(VLOOKUP($C26,'Control Sample Data'!$C$99:$M$194,7,FALSE)=0,"",VLOOKUP($C26,'Control Sample Data'!$C$99:$M$194,7,FALSE)))</f>
        <v/>
      </c>
      <c r="V26" s="137" t="str">
        <f>IF(C26="","",IF(VLOOKUP($C26,'Control Sample Data'!$C$99:$M$194,8,FALSE)=0,"",VLOOKUP($C26,'Control Sample Data'!$C$99:$M$194,8,FALSE)))</f>
        <v/>
      </c>
      <c r="W26" s="137" t="str">
        <f>IF(C26="","",IF(VLOOKUP($C26,'Control Sample Data'!$C$99:$M$194,9,FALSE)=0,"",VLOOKUP($C26,'Control Sample Data'!$C$99:$M$194,9,FALSE)))</f>
        <v/>
      </c>
      <c r="X26" s="137" t="str">
        <f>IF(C26="","",IF(VLOOKUP($C26,'Control Sample Data'!$C$99:$M$194,10,FALSE)=0,"",VLOOKUP($C26,'Control Sample Data'!$C$99:$M$194,10,FALSE)))</f>
        <v/>
      </c>
      <c r="Y26" s="137" t="str">
        <f>IF(C26="","",IF(VLOOKUP($C26,'Control Sample Data'!$C$99:$M$194,11,FALSE)=0,"",VLOOKUP($C26,'Control Sample Data'!$C$99:$M$194,11,FALSE)))</f>
        <v/>
      </c>
    </row>
    <row r="27" spans="1:25" ht="15" customHeight="1">
      <c r="A27" s="134"/>
      <c r="B27" s="120" t="str">
        <f>IF(C6="","",VLOOKUP(C6,'Gene Table'!B$99:D$194,2,FALSE))</f>
        <v>HQP006171</v>
      </c>
      <c r="C27" s="141" t="str">
        <f>IF('Choose Housekeeping Genes'!C6=0,"",'Choose Housekeeping Genes'!C6)</f>
        <v>H06</v>
      </c>
      <c r="D27" s="141" t="str">
        <f>IF($C6="","",IF(VLOOKUP($C6,'Test Sample Data'!$C$99:$M$194,2,FALSE)=0,"",VLOOKUP($C6,'Test Sample Data'!$C$99:$M$194,2,FALSE)))</f>
        <v/>
      </c>
      <c r="E27" s="141" t="str">
        <f>IF($C6="","",IF(VLOOKUP($C6,'Test Sample Data'!$C$99:$M$194,3,FALSE)=0,"",VLOOKUP($C6,'Test Sample Data'!$C$99:$M$194,3,FALSE)))</f>
        <v/>
      </c>
      <c r="F27" s="137" t="str">
        <f>IF($C6="","",IF(VLOOKUP($C6,'Test Sample Data'!$C$99:$M$194,4,FALSE)=0,"",VLOOKUP($C6,'Test Sample Data'!$C$99:$M$194,4,FALSE)))</f>
        <v/>
      </c>
      <c r="G27" s="137" t="str">
        <f>IF($C6="","",IF(VLOOKUP($C6,'Test Sample Data'!$C$99:$M$194,5,FALSE)=0,"",VLOOKUP($C6,'Test Sample Data'!$C$99:$M$194,5,FALSE)))</f>
        <v/>
      </c>
      <c r="H27" s="137" t="str">
        <f>IF($C6="","",IF(VLOOKUP($C6,'Test Sample Data'!$C$99:$M$194,6,FALSE)=0,"",VLOOKUP($C6,'Test Sample Data'!$C$99:$M$194,6,FALSE)))</f>
        <v/>
      </c>
      <c r="I27" s="137" t="str">
        <f>IF($C6="","",IF(VLOOKUP($C6,'Test Sample Data'!$C$99:$M$194,7,FALSE)=0,"",VLOOKUP($C6,'Test Sample Data'!$C$99:$M$194,7,FALSE)))</f>
        <v/>
      </c>
      <c r="J27" s="137" t="str">
        <f>IF($C6="","",IF(VLOOKUP($C6,'Test Sample Data'!$C$99:$M$194,8,FALSE)=0,"",VLOOKUP($C6,'Test Sample Data'!$C$99:$M$194,8,FALSE)))</f>
        <v/>
      </c>
      <c r="K27" s="137" t="str">
        <f>IF($C6="","",IF(VLOOKUP($C6,'Test Sample Data'!$C$99:$M$194,9,FALSE)=0,"",VLOOKUP($C6,'Test Sample Data'!$C$99:$M$194,9,FALSE)))</f>
        <v/>
      </c>
      <c r="L27" s="137" t="str">
        <f>IF($C6="","",IF(VLOOKUP($C6,'Test Sample Data'!$C$99:$M$194,10,FALSE)=0,"",VLOOKUP($C6,'Test Sample Data'!$C$99:$M$194,10,FALSE)))</f>
        <v/>
      </c>
      <c r="M27" s="137" t="str">
        <f>IF($C6="","",IF(VLOOKUP($C6,'Test Sample Data'!$C$99:$M$194,11,FALSE)=0,"",VLOOKUP($C6,'Test Sample Data'!$C$99:$M$194,11,FALSE)))</f>
        <v/>
      </c>
      <c r="N27" s="146" t="str">
        <f t="shared" si="3"/>
        <v>HQP006171</v>
      </c>
      <c r="O27" s="32" t="str">
        <f>IF('Choose Housekeeping Genes'!C27=0,"",'Choose Housekeeping Genes'!C27)</f>
        <v>H06</v>
      </c>
      <c r="P27" s="137" t="str">
        <f>IF(C27="","",IF(VLOOKUP($C27,'Control Sample Data'!$C$99:$M$194,2,FALSE)=0,"",VLOOKUP($C27,'Control Sample Data'!$C$99:$M$194,2,FALSE)))</f>
        <v/>
      </c>
      <c r="Q27" s="137" t="str">
        <f>IF(C27="","",IF(VLOOKUP($C27,'Control Sample Data'!$C$99:$M$194,3,FALSE)=0,"",VLOOKUP($C27,'Control Sample Data'!$C$99:$M$194,3,FALSE)))</f>
        <v/>
      </c>
      <c r="R27" s="137" t="str">
        <f>IF(C27="","",IF(VLOOKUP($C27,'Control Sample Data'!$C$99:$M$194,4,FALSE)=0,"",VLOOKUP($C27,'Control Sample Data'!$C$99:$M$194,4,FALSE)))</f>
        <v/>
      </c>
      <c r="S27" s="137" t="str">
        <f>IF(C27="","",IF(VLOOKUP($C27,'Control Sample Data'!$C$99:$M$194,5,FALSE)=0,"",VLOOKUP($C27,'Control Sample Data'!$C$99:$M$194,5,FALSE)))</f>
        <v/>
      </c>
      <c r="T27" s="137" t="str">
        <f>IF(C27="","",IF(VLOOKUP($C27,'Control Sample Data'!$C$99:$M$194,6,FALSE)=0,"",VLOOKUP($C27,'Control Sample Data'!$C$99:$M$194,6,FALSE)))</f>
        <v/>
      </c>
      <c r="U27" s="137" t="str">
        <f>IF(C27="","",IF(VLOOKUP($C27,'Control Sample Data'!$C$99:$M$194,7,FALSE)=0,"",VLOOKUP($C27,'Control Sample Data'!$C$99:$M$194,7,FALSE)))</f>
        <v/>
      </c>
      <c r="V27" s="137" t="str">
        <f>IF(C27="","",IF(VLOOKUP($C27,'Control Sample Data'!$C$99:$M$194,8,FALSE)=0,"",VLOOKUP($C27,'Control Sample Data'!$C$99:$M$194,8,FALSE)))</f>
        <v/>
      </c>
      <c r="W27" s="137" t="str">
        <f>IF(C27="","",IF(VLOOKUP($C27,'Control Sample Data'!$C$99:$M$194,9,FALSE)=0,"",VLOOKUP($C27,'Control Sample Data'!$C$99:$M$194,9,FALSE)))</f>
        <v/>
      </c>
      <c r="X27" s="137" t="str">
        <f>IF(C27="","",IF(VLOOKUP($C27,'Control Sample Data'!$C$99:$M$194,10,FALSE)=0,"",VLOOKUP($C27,'Control Sample Data'!$C$99:$M$194,10,FALSE)))</f>
        <v/>
      </c>
      <c r="Y27" s="137" t="str">
        <f>IF(C27="","",IF(VLOOKUP($C27,'Control Sample Data'!$C$99:$M$194,11,FALSE)=0,"",VLOOKUP($C27,'Control Sample Data'!$C$99:$M$194,11,FALSE)))</f>
        <v/>
      </c>
    </row>
    <row r="28" spans="1:25" ht="15" customHeight="1">
      <c r="A28" s="134"/>
      <c r="B28" s="120" t="str">
        <f>IF(C7="","",VLOOKUP(C7,'Gene Table'!B$99:D$194,2,FALSE))</f>
        <v>HQP009026</v>
      </c>
      <c r="C28" s="141" t="str">
        <f>IF('Choose Housekeeping Genes'!C7=0,"",'Choose Housekeeping Genes'!C7)</f>
        <v>H07</v>
      </c>
      <c r="D28" s="141" t="str">
        <f>IF($C7="","",IF(VLOOKUP($C7,'Test Sample Data'!$C$99:$M$194,2,FALSE)=0,"",VLOOKUP($C7,'Test Sample Data'!$C$99:$M$194,2,FALSE)))</f>
        <v/>
      </c>
      <c r="E28" s="141" t="str">
        <f>IF($C7="","",IF(VLOOKUP($C7,'Test Sample Data'!$C$99:$M$194,3,FALSE)=0,"",VLOOKUP($C7,'Test Sample Data'!$C$99:$M$194,3,FALSE)))</f>
        <v/>
      </c>
      <c r="F28" s="137" t="str">
        <f>IF($C7="","",IF(VLOOKUP($C7,'Test Sample Data'!$C$99:$M$194,4,FALSE)=0,"",VLOOKUP($C7,'Test Sample Data'!$C$99:$M$194,4,FALSE)))</f>
        <v/>
      </c>
      <c r="G28" s="137" t="str">
        <f>IF($C7="","",IF(VLOOKUP($C7,'Test Sample Data'!$C$99:$M$194,5,FALSE)=0,"",VLOOKUP($C7,'Test Sample Data'!$C$99:$M$194,5,FALSE)))</f>
        <v/>
      </c>
      <c r="H28" s="137" t="str">
        <f>IF($C7="","",IF(VLOOKUP($C7,'Test Sample Data'!$C$99:$M$194,6,FALSE)=0,"",VLOOKUP($C7,'Test Sample Data'!$C$99:$M$194,6,FALSE)))</f>
        <v/>
      </c>
      <c r="I28" s="137" t="str">
        <f>IF($C7="","",IF(VLOOKUP($C7,'Test Sample Data'!$C$99:$M$194,7,FALSE)=0,"",VLOOKUP($C7,'Test Sample Data'!$C$99:$M$194,7,FALSE)))</f>
        <v/>
      </c>
      <c r="J28" s="137" t="str">
        <f>IF($C7="","",IF(VLOOKUP($C7,'Test Sample Data'!$C$99:$M$194,8,FALSE)=0,"",VLOOKUP($C7,'Test Sample Data'!$C$99:$M$194,8,FALSE)))</f>
        <v/>
      </c>
      <c r="K28" s="137" t="str">
        <f>IF($C7="","",IF(VLOOKUP($C7,'Test Sample Data'!$C$99:$M$194,9,FALSE)=0,"",VLOOKUP($C7,'Test Sample Data'!$C$99:$M$194,9,FALSE)))</f>
        <v/>
      </c>
      <c r="L28" s="137" t="str">
        <f>IF($C7="","",IF(VLOOKUP($C7,'Test Sample Data'!$C$99:$M$194,10,FALSE)=0,"",VLOOKUP($C7,'Test Sample Data'!$C$99:$M$194,10,FALSE)))</f>
        <v/>
      </c>
      <c r="M28" s="137" t="str">
        <f>IF($C7="","",IF(VLOOKUP($C7,'Test Sample Data'!$C$99:$M$194,11,FALSE)=0,"",VLOOKUP($C7,'Test Sample Data'!$C$99:$M$194,11,FALSE)))</f>
        <v/>
      </c>
      <c r="N28" s="146" t="str">
        <f t="shared" si="3"/>
        <v>HQP009026</v>
      </c>
      <c r="O28" s="32" t="str">
        <f>IF('Choose Housekeeping Genes'!C28=0,"",'Choose Housekeeping Genes'!C28)</f>
        <v>H07</v>
      </c>
      <c r="P28" s="137" t="str">
        <f>IF(C28="","",IF(VLOOKUP($C28,'Control Sample Data'!$C$99:$M$194,2,FALSE)=0,"",VLOOKUP($C28,'Control Sample Data'!$C$99:$M$194,2,FALSE)))</f>
        <v/>
      </c>
      <c r="Q28" s="137" t="str">
        <f>IF(C28="","",IF(VLOOKUP($C28,'Control Sample Data'!$C$99:$M$194,3,FALSE)=0,"",VLOOKUP($C28,'Control Sample Data'!$C$99:$M$194,3,FALSE)))</f>
        <v/>
      </c>
      <c r="R28" s="137" t="str">
        <f>IF(C28="","",IF(VLOOKUP($C28,'Control Sample Data'!$C$99:$M$194,4,FALSE)=0,"",VLOOKUP($C28,'Control Sample Data'!$C$99:$M$194,4,FALSE)))</f>
        <v/>
      </c>
      <c r="S28" s="137" t="str">
        <f>IF(C28="","",IF(VLOOKUP($C28,'Control Sample Data'!$C$99:$M$194,5,FALSE)=0,"",VLOOKUP($C28,'Control Sample Data'!$C$99:$M$194,5,FALSE)))</f>
        <v/>
      </c>
      <c r="T28" s="137" t="str">
        <f>IF(C28="","",IF(VLOOKUP($C28,'Control Sample Data'!$C$99:$M$194,6,FALSE)=0,"",VLOOKUP($C28,'Control Sample Data'!$C$99:$M$194,6,FALSE)))</f>
        <v/>
      </c>
      <c r="U28" s="137" t="str">
        <f>IF(C28="","",IF(VLOOKUP($C28,'Control Sample Data'!$C$99:$M$194,7,FALSE)=0,"",VLOOKUP($C28,'Control Sample Data'!$C$99:$M$194,7,FALSE)))</f>
        <v/>
      </c>
      <c r="V28" s="137" t="str">
        <f>IF(C28="","",IF(VLOOKUP($C28,'Control Sample Data'!$C$99:$M$194,8,FALSE)=0,"",VLOOKUP($C28,'Control Sample Data'!$C$99:$M$194,8,FALSE)))</f>
        <v/>
      </c>
      <c r="W28" s="137" t="str">
        <f>IF(C28="","",IF(VLOOKUP($C28,'Control Sample Data'!$C$99:$M$194,9,FALSE)=0,"",VLOOKUP($C28,'Control Sample Data'!$C$99:$M$194,9,FALSE)))</f>
        <v/>
      </c>
      <c r="X28" s="137" t="str">
        <f>IF(C28="","",IF(VLOOKUP($C28,'Control Sample Data'!$C$99:$M$194,10,FALSE)=0,"",VLOOKUP($C28,'Control Sample Data'!$C$99:$M$194,10,FALSE)))</f>
        <v/>
      </c>
      <c r="Y28" s="137" t="str">
        <f>IF(C28="","",IF(VLOOKUP($C28,'Control Sample Data'!$C$99:$M$194,11,FALSE)=0,"",VLOOKUP($C28,'Control Sample Data'!$C$99:$M$194,11,FALSE)))</f>
        <v/>
      </c>
    </row>
    <row r="29" spans="1:25" ht="15" customHeight="1">
      <c r="A29" s="134"/>
      <c r="B29" s="120" t="str">
        <f>IF(C8="","",VLOOKUP(C8,'Gene Table'!B$99:D$194,2,FALSE))</f>
        <v>HQP054253</v>
      </c>
      <c r="C29" s="141" t="str">
        <f>IF('Choose Housekeeping Genes'!C8=0,"",'Choose Housekeeping Genes'!C8)</f>
        <v>H08</v>
      </c>
      <c r="D29" s="141" t="str">
        <f>IF($C8="","",IF(VLOOKUP($C8,'Test Sample Data'!$C$99:$M$194,2,FALSE)=0,"",VLOOKUP($C8,'Test Sample Data'!$C$99:$M$194,2,FALSE)))</f>
        <v/>
      </c>
      <c r="E29" s="141" t="str">
        <f>IF($C8="","",IF(VLOOKUP($C8,'Test Sample Data'!$C$99:$M$194,3,FALSE)=0,"",VLOOKUP($C8,'Test Sample Data'!$C$99:$M$194,3,FALSE)))</f>
        <v/>
      </c>
      <c r="F29" s="137" t="str">
        <f>IF($C8="","",IF(VLOOKUP($C8,'Test Sample Data'!$C$99:$M$194,4,FALSE)=0,"",VLOOKUP($C8,'Test Sample Data'!$C$99:$M$194,4,FALSE)))</f>
        <v/>
      </c>
      <c r="G29" s="137" t="str">
        <f>IF($C8="","",IF(VLOOKUP($C8,'Test Sample Data'!$C$99:$M$194,5,FALSE)=0,"",VLOOKUP($C8,'Test Sample Data'!$C$99:$M$194,5,FALSE)))</f>
        <v/>
      </c>
      <c r="H29" s="137" t="str">
        <f>IF($C8="","",IF(VLOOKUP($C8,'Test Sample Data'!$C$99:$M$194,6,FALSE)=0,"",VLOOKUP($C8,'Test Sample Data'!$C$99:$M$194,6,FALSE)))</f>
        <v/>
      </c>
      <c r="I29" s="137" t="str">
        <f>IF($C8="","",IF(VLOOKUP($C8,'Test Sample Data'!$C$99:$M$194,7,FALSE)=0,"",VLOOKUP($C8,'Test Sample Data'!$C$99:$M$194,7,FALSE)))</f>
        <v/>
      </c>
      <c r="J29" s="137" t="str">
        <f>IF($C8="","",IF(VLOOKUP($C8,'Test Sample Data'!$C$99:$M$194,8,FALSE)=0,"",VLOOKUP($C8,'Test Sample Data'!$C$99:$M$194,8,FALSE)))</f>
        <v/>
      </c>
      <c r="K29" s="137" t="str">
        <f>IF($C8="","",IF(VLOOKUP($C8,'Test Sample Data'!$C$99:$M$194,9,FALSE)=0,"",VLOOKUP($C8,'Test Sample Data'!$C$99:$M$194,9,FALSE)))</f>
        <v/>
      </c>
      <c r="L29" s="137" t="str">
        <f>IF($C8="","",IF(VLOOKUP($C8,'Test Sample Data'!$C$99:$M$194,10,FALSE)=0,"",VLOOKUP($C8,'Test Sample Data'!$C$99:$M$194,10,FALSE)))</f>
        <v/>
      </c>
      <c r="M29" s="137" t="str">
        <f>IF($C8="","",IF(VLOOKUP($C8,'Test Sample Data'!$C$99:$M$194,11,FALSE)=0,"",VLOOKUP($C8,'Test Sample Data'!$C$99:$M$194,11,FALSE)))</f>
        <v/>
      </c>
      <c r="N29" s="146" t="str">
        <f t="shared" si="3"/>
        <v>HQP054253</v>
      </c>
      <c r="O29" s="32" t="str">
        <f>IF('Choose Housekeeping Genes'!C29=0,"",'Choose Housekeeping Genes'!C29)</f>
        <v>H08</v>
      </c>
      <c r="P29" s="137" t="str">
        <f>IF(C29="","",IF(VLOOKUP($C29,'Control Sample Data'!$C$99:$M$194,2,FALSE)=0,"",VLOOKUP($C29,'Control Sample Data'!$C$99:$M$194,2,FALSE)))</f>
        <v/>
      </c>
      <c r="Q29" s="137" t="str">
        <f>IF(C29="","",IF(VLOOKUP($C29,'Control Sample Data'!$C$99:$M$194,3,FALSE)=0,"",VLOOKUP($C29,'Control Sample Data'!$C$99:$M$194,3,FALSE)))</f>
        <v/>
      </c>
      <c r="R29" s="137" t="str">
        <f>IF(C29="","",IF(VLOOKUP($C29,'Control Sample Data'!$C$99:$M$194,4,FALSE)=0,"",VLOOKUP($C29,'Control Sample Data'!$C$99:$M$194,4,FALSE)))</f>
        <v/>
      </c>
      <c r="S29" s="137" t="str">
        <f>IF(C29="","",IF(VLOOKUP($C29,'Control Sample Data'!$C$99:$M$194,5,FALSE)=0,"",VLOOKUP($C29,'Control Sample Data'!$C$99:$M$194,5,FALSE)))</f>
        <v/>
      </c>
      <c r="T29" s="137" t="str">
        <f>IF(C29="","",IF(VLOOKUP($C29,'Control Sample Data'!$C$99:$M$194,6,FALSE)=0,"",VLOOKUP($C29,'Control Sample Data'!$C$99:$M$194,6,FALSE)))</f>
        <v/>
      </c>
      <c r="U29" s="137" t="str">
        <f>IF(C29="","",IF(VLOOKUP($C29,'Control Sample Data'!$C$99:$M$194,7,FALSE)=0,"",VLOOKUP($C29,'Control Sample Data'!$C$99:$M$194,7,FALSE)))</f>
        <v/>
      </c>
      <c r="V29" s="137" t="str">
        <f>IF(C29="","",IF(VLOOKUP($C29,'Control Sample Data'!$C$99:$M$194,8,FALSE)=0,"",VLOOKUP($C29,'Control Sample Data'!$C$99:$M$194,8,FALSE)))</f>
        <v/>
      </c>
      <c r="W29" s="137" t="str">
        <f>IF(C29="","",IF(VLOOKUP($C29,'Control Sample Data'!$C$99:$M$194,9,FALSE)=0,"",VLOOKUP($C29,'Control Sample Data'!$C$99:$M$194,9,FALSE)))</f>
        <v/>
      </c>
      <c r="X29" s="137" t="str">
        <f>IF(C29="","",IF(VLOOKUP($C29,'Control Sample Data'!$C$99:$M$194,10,FALSE)=0,"",VLOOKUP($C29,'Control Sample Data'!$C$99:$M$194,10,FALSE)))</f>
        <v/>
      </c>
      <c r="Y29" s="137" t="str">
        <f>IF(C29="","",IF(VLOOKUP($C29,'Control Sample Data'!$C$99:$M$194,11,FALSE)=0,"",VLOOKUP($C29,'Control Sample Data'!$C$99:$M$194,11,FALSE)))</f>
        <v/>
      </c>
    </row>
    <row r="30" spans="1:25" ht="15" customHeight="1">
      <c r="A30" s="134"/>
      <c r="B30" s="120" t="str">
        <f>IF(C9="","",VLOOKUP(C9,'Gene Table'!B$99:D$194,2,FALSE))</f>
        <v/>
      </c>
      <c r="C30" s="141" t="str">
        <f>IF('Choose Housekeeping Genes'!C9=0,"",'Choose Housekeeping Genes'!C9)</f>
        <v/>
      </c>
      <c r="D30" s="141" t="str">
        <f>IF($C9="","",IF(VLOOKUP($C9,'Test Sample Data'!$C$99:$M$194,2,FALSE)=0,"",VLOOKUP($C9,'Test Sample Data'!$C$99:$M$194,2,FALSE)))</f>
        <v/>
      </c>
      <c r="E30" s="141" t="str">
        <f>IF($C9="","",IF(VLOOKUP($C9,'Test Sample Data'!$C$99:$M$194,3,FALSE)=0,"",VLOOKUP($C9,'Test Sample Data'!$C$99:$M$194,3,FALSE)))</f>
        <v/>
      </c>
      <c r="F30" s="137" t="str">
        <f>IF($C9="","",IF(VLOOKUP($C9,'Test Sample Data'!$C$99:$M$194,4,FALSE)=0,"",VLOOKUP($C9,'Test Sample Data'!$C$99:$M$194,4,FALSE)))</f>
        <v/>
      </c>
      <c r="G30" s="137" t="str">
        <f>IF($C9="","",IF(VLOOKUP($C9,'Test Sample Data'!$C$99:$M$194,5,FALSE)=0,"",VLOOKUP($C9,'Test Sample Data'!$C$99:$M$194,5,FALSE)))</f>
        <v/>
      </c>
      <c r="H30" s="137" t="str">
        <f>IF($C9="","",IF(VLOOKUP($C9,'Test Sample Data'!$C$99:$M$194,6,FALSE)=0,"",VLOOKUP($C9,'Test Sample Data'!$C$99:$M$194,6,FALSE)))</f>
        <v/>
      </c>
      <c r="I30" s="137" t="str">
        <f>IF($C9="","",IF(VLOOKUP($C9,'Test Sample Data'!$C$99:$M$194,7,FALSE)=0,"",VLOOKUP($C9,'Test Sample Data'!$C$99:$M$194,7,FALSE)))</f>
        <v/>
      </c>
      <c r="J30" s="137" t="str">
        <f>IF($C9="","",IF(VLOOKUP($C9,'Test Sample Data'!$C$99:$M$194,8,FALSE)=0,"",VLOOKUP($C9,'Test Sample Data'!$C$99:$M$194,8,FALSE)))</f>
        <v/>
      </c>
      <c r="K30" s="137" t="str">
        <f>IF($C9="","",IF(VLOOKUP($C9,'Test Sample Data'!$C$99:$M$194,9,FALSE)=0,"",VLOOKUP($C9,'Test Sample Data'!$C$99:$M$194,9,FALSE)))</f>
        <v/>
      </c>
      <c r="L30" s="137" t="str">
        <f>IF($C9="","",IF(VLOOKUP($C9,'Test Sample Data'!$C$99:$M$194,10,FALSE)=0,"",VLOOKUP($C9,'Test Sample Data'!$C$99:$M$194,10,FALSE)))</f>
        <v/>
      </c>
      <c r="M30" s="137" t="str">
        <f>IF($C9="","",IF(VLOOKUP($C9,'Test Sample Data'!$C$99:$M$194,11,FALSE)=0,"",VLOOKUP($C9,'Test Sample Data'!$C$99:$M$194,11,FALSE)))</f>
        <v/>
      </c>
      <c r="N30" s="146" t="str">
        <f t="shared" si="3"/>
        <v/>
      </c>
      <c r="O30" s="32" t="str">
        <f>IF('Choose Housekeeping Genes'!C30=0,"",'Choose Housekeeping Genes'!C30)</f>
        <v/>
      </c>
      <c r="P30" s="137" t="str">
        <f>IF(C30="","",IF(VLOOKUP($C30,'Control Sample Data'!$C$99:$M$194,2,FALSE)=0,"",VLOOKUP($C30,'Control Sample Data'!$C$99:$M$194,2,FALSE)))</f>
        <v/>
      </c>
      <c r="Q30" s="137" t="str">
        <f>IF(C30="","",IF(VLOOKUP($C30,'Control Sample Data'!$C$99:$M$194,3,FALSE)=0,"",VLOOKUP($C30,'Control Sample Data'!$C$99:$M$194,3,FALSE)))</f>
        <v/>
      </c>
      <c r="R30" s="137" t="str">
        <f>IF(C30="","",IF(VLOOKUP($C30,'Control Sample Data'!$C$99:$M$194,4,FALSE)=0,"",VLOOKUP($C30,'Control Sample Data'!$C$99:$M$194,4,FALSE)))</f>
        <v/>
      </c>
      <c r="S30" s="137" t="str">
        <f>IF(C30="","",IF(VLOOKUP($C30,'Control Sample Data'!$C$99:$M$194,5,FALSE)=0,"",VLOOKUP($C30,'Control Sample Data'!$C$99:$M$194,5,FALSE)))</f>
        <v/>
      </c>
      <c r="T30" s="137" t="str">
        <f>IF(C30="","",IF(VLOOKUP($C30,'Control Sample Data'!$C$99:$M$194,6,FALSE)=0,"",VLOOKUP($C30,'Control Sample Data'!$C$99:$M$194,6,FALSE)))</f>
        <v/>
      </c>
      <c r="U30" s="137" t="str">
        <f>IF(C30="","",IF(VLOOKUP($C30,'Control Sample Data'!$C$99:$M$194,7,FALSE)=0,"",VLOOKUP($C30,'Control Sample Data'!$C$99:$M$194,7,FALSE)))</f>
        <v/>
      </c>
      <c r="V30" s="137" t="str">
        <f>IF(C30="","",IF(VLOOKUP($C30,'Control Sample Data'!$C$99:$M$194,8,FALSE)=0,"",VLOOKUP($C30,'Control Sample Data'!$C$99:$M$194,8,FALSE)))</f>
        <v/>
      </c>
      <c r="W30" s="137" t="str">
        <f>IF(C30="","",IF(VLOOKUP($C30,'Control Sample Data'!$C$99:$M$194,9,FALSE)=0,"",VLOOKUP($C30,'Control Sample Data'!$C$99:$M$194,9,FALSE)))</f>
        <v/>
      </c>
      <c r="X30" s="137" t="str">
        <f>IF(C30="","",IF(VLOOKUP($C30,'Control Sample Data'!$C$99:$M$194,10,FALSE)=0,"",VLOOKUP($C30,'Control Sample Data'!$C$99:$M$194,10,FALSE)))</f>
        <v/>
      </c>
      <c r="Y30" s="137" t="str">
        <f>IF(C30="","",IF(VLOOKUP($C30,'Control Sample Data'!$C$99:$M$194,11,FALSE)=0,"",VLOOKUP($C30,'Control Sample Data'!$C$99:$M$194,11,FALSE)))</f>
        <v/>
      </c>
    </row>
    <row r="31" spans="1:25" ht="15" customHeight="1">
      <c r="A31" s="134"/>
      <c r="B31" s="120" t="str">
        <f>IF(C10="","",VLOOKUP(C10,'Gene Table'!B$99:D$194,2,FALSE))</f>
        <v/>
      </c>
      <c r="C31" s="141" t="str">
        <f>IF('Choose Housekeeping Genes'!C10=0,"",'Choose Housekeeping Genes'!C10)</f>
        <v/>
      </c>
      <c r="D31" s="141" t="str">
        <f>IF($C10="","",IF(VLOOKUP($C10,'Test Sample Data'!$C$99:$M$194,2,FALSE)=0,"",VLOOKUP($C10,'Test Sample Data'!$C$99:$M$194,2,FALSE)))</f>
        <v/>
      </c>
      <c r="E31" s="141" t="str">
        <f>IF($C10="","",IF(VLOOKUP($C10,'Test Sample Data'!$C$99:$M$194,3,FALSE)=0,"",VLOOKUP($C10,'Test Sample Data'!$C$99:$M$194,3,FALSE)))</f>
        <v/>
      </c>
      <c r="F31" s="137" t="str">
        <f>IF($C10="","",IF(VLOOKUP($C10,'Test Sample Data'!$C$99:$M$194,4,FALSE)=0,"",VLOOKUP($C10,'Test Sample Data'!$C$99:$M$194,4,FALSE)))</f>
        <v/>
      </c>
      <c r="G31" s="137" t="str">
        <f>IF($C10="","",IF(VLOOKUP($C10,'Test Sample Data'!$C$99:$M$194,5,FALSE)=0,"",VLOOKUP($C10,'Test Sample Data'!$C$99:$M$194,5,FALSE)))</f>
        <v/>
      </c>
      <c r="H31" s="137" t="str">
        <f>IF($C10="","",IF(VLOOKUP($C10,'Test Sample Data'!$C$99:$M$194,6,FALSE)=0,"",VLOOKUP($C10,'Test Sample Data'!$C$99:$M$194,6,FALSE)))</f>
        <v/>
      </c>
      <c r="I31" s="137" t="str">
        <f>IF($C10="","",IF(VLOOKUP($C10,'Test Sample Data'!$C$99:$M$194,7,FALSE)=0,"",VLOOKUP($C10,'Test Sample Data'!$C$99:$M$194,7,FALSE)))</f>
        <v/>
      </c>
      <c r="J31" s="137" t="str">
        <f>IF($C10="","",IF(VLOOKUP($C10,'Test Sample Data'!$C$99:$M$194,8,FALSE)=0,"",VLOOKUP($C10,'Test Sample Data'!$C$99:$M$194,8,FALSE)))</f>
        <v/>
      </c>
      <c r="K31" s="137" t="str">
        <f>IF($C10="","",IF(VLOOKUP($C10,'Test Sample Data'!$C$99:$M$194,9,FALSE)=0,"",VLOOKUP($C10,'Test Sample Data'!$C$99:$M$194,9,FALSE)))</f>
        <v/>
      </c>
      <c r="L31" s="137" t="str">
        <f>IF($C10="","",IF(VLOOKUP($C10,'Test Sample Data'!$C$99:$M$194,10,FALSE)=0,"",VLOOKUP($C10,'Test Sample Data'!$C$99:$M$194,10,FALSE)))</f>
        <v/>
      </c>
      <c r="M31" s="137" t="str">
        <f>IF($C10="","",IF(VLOOKUP($C10,'Test Sample Data'!$C$99:$M$194,11,FALSE)=0,"",VLOOKUP($C10,'Test Sample Data'!$C$99:$M$194,11,FALSE)))</f>
        <v/>
      </c>
      <c r="N31" s="146" t="str">
        <f t="shared" si="3"/>
        <v/>
      </c>
      <c r="O31" s="32" t="str">
        <f>IF('Choose Housekeeping Genes'!C31=0,"",'Choose Housekeeping Genes'!C31)</f>
        <v/>
      </c>
      <c r="P31" s="137" t="str">
        <f>IF(C31="","",IF(VLOOKUP($C31,'Control Sample Data'!$C$99:$M$194,2,FALSE)=0,"",VLOOKUP($C31,'Control Sample Data'!$C$99:$M$194,2,FALSE)))</f>
        <v/>
      </c>
      <c r="Q31" s="137" t="str">
        <f>IF(C31="","",IF(VLOOKUP($C31,'Control Sample Data'!$C$99:$M$194,3,FALSE)=0,"",VLOOKUP($C31,'Control Sample Data'!$C$99:$M$194,3,FALSE)))</f>
        <v/>
      </c>
      <c r="R31" s="137" t="str">
        <f>IF(C31="","",IF(VLOOKUP($C31,'Control Sample Data'!$C$99:$M$194,4,FALSE)=0,"",VLOOKUP($C31,'Control Sample Data'!$C$99:$M$194,4,FALSE)))</f>
        <v/>
      </c>
      <c r="S31" s="137" t="str">
        <f>IF(C31="","",IF(VLOOKUP($C31,'Control Sample Data'!$C$99:$M$194,5,FALSE)=0,"",VLOOKUP($C31,'Control Sample Data'!$C$99:$M$194,5,FALSE)))</f>
        <v/>
      </c>
      <c r="T31" s="137" t="str">
        <f>IF(C31="","",IF(VLOOKUP($C31,'Control Sample Data'!$C$99:$M$194,6,FALSE)=0,"",VLOOKUP($C31,'Control Sample Data'!$C$99:$M$194,6,FALSE)))</f>
        <v/>
      </c>
      <c r="U31" s="137" t="str">
        <f>IF(C31="","",IF(VLOOKUP($C31,'Control Sample Data'!$C$99:$M$194,7,FALSE)=0,"",VLOOKUP($C31,'Control Sample Data'!$C$99:$M$194,7,FALSE)))</f>
        <v/>
      </c>
      <c r="V31" s="137" t="str">
        <f>IF(C31="","",IF(VLOOKUP($C31,'Control Sample Data'!$C$99:$M$194,8,FALSE)=0,"",VLOOKUP($C31,'Control Sample Data'!$C$99:$M$194,8,FALSE)))</f>
        <v/>
      </c>
      <c r="W31" s="137" t="str">
        <f>IF(C31="","",IF(VLOOKUP($C31,'Control Sample Data'!$C$99:$M$194,9,FALSE)=0,"",VLOOKUP($C31,'Control Sample Data'!$C$99:$M$194,9,FALSE)))</f>
        <v/>
      </c>
      <c r="X31" s="137" t="str">
        <f>IF(C31="","",IF(VLOOKUP($C31,'Control Sample Data'!$C$99:$M$194,10,FALSE)=0,"",VLOOKUP($C31,'Control Sample Data'!$C$99:$M$194,10,FALSE)))</f>
        <v/>
      </c>
      <c r="Y31" s="137" t="str">
        <f>IF(C31="","",IF(VLOOKUP($C31,'Control Sample Data'!$C$99:$M$194,11,FALSE)=0,"",VLOOKUP($C31,'Control Sample Data'!$C$99:$M$194,11,FALSE)))</f>
        <v/>
      </c>
    </row>
    <row r="32" spans="1:25" ht="15" customHeight="1">
      <c r="A32" s="134"/>
      <c r="B32" s="120" t="str">
        <f>IF(C11="","",VLOOKUP(C11,'Gene Table'!B$99:D$194,2,FALSE))</f>
        <v/>
      </c>
      <c r="C32" s="141" t="str">
        <f>IF('Choose Housekeeping Genes'!C11=0,"",'Choose Housekeeping Genes'!C11)</f>
        <v/>
      </c>
      <c r="D32" s="141" t="str">
        <f>IF($C11="","",IF(VLOOKUP($C11,'Test Sample Data'!$C$99:$M$194,2,FALSE)=0,"",VLOOKUP($C11,'Test Sample Data'!$C$99:$M$194,2,FALSE)))</f>
        <v/>
      </c>
      <c r="E32" s="141" t="str">
        <f>IF($C11="","",IF(VLOOKUP($C11,'Test Sample Data'!$C$99:$M$194,3,FALSE)=0,"",VLOOKUP($C11,'Test Sample Data'!$C$99:$M$194,3,FALSE)))</f>
        <v/>
      </c>
      <c r="F32" s="137" t="str">
        <f>IF($C11="","",IF(VLOOKUP($C11,'Test Sample Data'!$C$99:$M$194,4,FALSE)=0,"",VLOOKUP($C11,'Test Sample Data'!$C$99:$M$194,4,FALSE)))</f>
        <v/>
      </c>
      <c r="G32" s="137" t="str">
        <f>IF($C11="","",IF(VLOOKUP($C11,'Test Sample Data'!$C$99:$M$194,5,FALSE)=0,"",VLOOKUP($C11,'Test Sample Data'!$C$99:$M$194,5,FALSE)))</f>
        <v/>
      </c>
      <c r="H32" s="137" t="str">
        <f>IF($C11="","",IF(VLOOKUP($C11,'Test Sample Data'!$C$99:$M$194,6,FALSE)=0,"",VLOOKUP($C11,'Test Sample Data'!$C$99:$M$194,6,FALSE)))</f>
        <v/>
      </c>
      <c r="I32" s="137" t="str">
        <f>IF($C11="","",IF(VLOOKUP($C11,'Test Sample Data'!$C$99:$M$194,7,FALSE)=0,"",VLOOKUP($C11,'Test Sample Data'!$C$99:$M$194,7,FALSE)))</f>
        <v/>
      </c>
      <c r="J32" s="137" t="str">
        <f>IF($C11="","",IF(VLOOKUP($C11,'Test Sample Data'!$C$99:$M$194,8,FALSE)=0,"",VLOOKUP($C11,'Test Sample Data'!$C$99:$M$194,8,FALSE)))</f>
        <v/>
      </c>
      <c r="K32" s="137" t="str">
        <f>IF($C11="","",IF(VLOOKUP($C11,'Test Sample Data'!$C$99:$M$194,9,FALSE)=0,"",VLOOKUP($C11,'Test Sample Data'!$C$99:$M$194,9,FALSE)))</f>
        <v/>
      </c>
      <c r="L32" s="137" t="str">
        <f>IF($C11="","",IF(VLOOKUP($C11,'Test Sample Data'!$C$99:$M$194,10,FALSE)=0,"",VLOOKUP($C11,'Test Sample Data'!$C$99:$M$194,10,FALSE)))</f>
        <v/>
      </c>
      <c r="M32" s="137" t="str">
        <f>IF($C11="","",IF(VLOOKUP($C11,'Test Sample Data'!$C$99:$M$194,11,FALSE)=0,"",VLOOKUP($C11,'Test Sample Data'!$C$99:$M$194,11,FALSE)))</f>
        <v/>
      </c>
      <c r="N32" s="146" t="str">
        <f t="shared" si="3"/>
        <v/>
      </c>
      <c r="O32" s="32" t="str">
        <f>IF('Choose Housekeeping Genes'!C32=0,"",'Choose Housekeeping Genes'!C32)</f>
        <v/>
      </c>
      <c r="P32" s="137" t="str">
        <f>IF(C32="","",IF(VLOOKUP($C32,'Control Sample Data'!$C$99:$M$194,2,FALSE)=0,"",VLOOKUP($C32,'Control Sample Data'!$C$99:$M$194,2,FALSE)))</f>
        <v/>
      </c>
      <c r="Q32" s="137" t="str">
        <f>IF(C32="","",IF(VLOOKUP($C32,'Control Sample Data'!$C$99:$M$194,3,FALSE)=0,"",VLOOKUP($C32,'Control Sample Data'!$C$99:$M$194,3,FALSE)))</f>
        <v/>
      </c>
      <c r="R32" s="137" t="str">
        <f>IF(C32="","",IF(VLOOKUP($C32,'Control Sample Data'!$C$99:$M$194,4,FALSE)=0,"",VLOOKUP($C32,'Control Sample Data'!$C$99:$M$194,4,FALSE)))</f>
        <v/>
      </c>
      <c r="S32" s="137" t="str">
        <f>IF(C32="","",IF(VLOOKUP($C32,'Control Sample Data'!$C$99:$M$194,5,FALSE)=0,"",VLOOKUP($C32,'Control Sample Data'!$C$99:$M$194,5,FALSE)))</f>
        <v/>
      </c>
      <c r="T32" s="137" t="str">
        <f>IF(C32="","",IF(VLOOKUP($C32,'Control Sample Data'!$C$99:$M$194,6,FALSE)=0,"",VLOOKUP($C32,'Control Sample Data'!$C$99:$M$194,6,FALSE)))</f>
        <v/>
      </c>
      <c r="U32" s="137" t="str">
        <f>IF(C32="","",IF(VLOOKUP($C32,'Control Sample Data'!$C$99:$M$194,7,FALSE)=0,"",VLOOKUP($C32,'Control Sample Data'!$C$99:$M$194,7,FALSE)))</f>
        <v/>
      </c>
      <c r="V32" s="137" t="str">
        <f>IF(C32="","",IF(VLOOKUP($C32,'Control Sample Data'!$C$99:$M$194,8,FALSE)=0,"",VLOOKUP($C32,'Control Sample Data'!$C$99:$M$194,8,FALSE)))</f>
        <v/>
      </c>
      <c r="W32" s="137" t="str">
        <f>IF(C32="","",IF(VLOOKUP($C32,'Control Sample Data'!$C$99:$M$194,9,FALSE)=0,"",VLOOKUP($C32,'Control Sample Data'!$C$99:$M$194,9,FALSE)))</f>
        <v/>
      </c>
      <c r="X32" s="137" t="str">
        <f>IF(C32="","",IF(VLOOKUP($C32,'Control Sample Data'!$C$99:$M$194,10,FALSE)=0,"",VLOOKUP($C32,'Control Sample Data'!$C$99:$M$194,10,FALSE)))</f>
        <v/>
      </c>
      <c r="Y32" s="137" t="str">
        <f>IF(C32="","",IF(VLOOKUP($C32,'Control Sample Data'!$C$99:$M$194,11,FALSE)=0,"",VLOOKUP($C32,'Control Sample Data'!$C$99:$M$194,11,FALSE)))</f>
        <v/>
      </c>
    </row>
    <row r="33" spans="1:25" ht="15" customHeight="1">
      <c r="A33" s="134"/>
      <c r="B33" s="120" t="str">
        <f>IF(C12="","",VLOOKUP(C12,'Gene Table'!B$99:D$194,2,FALSE))</f>
        <v/>
      </c>
      <c r="C33" s="141" t="str">
        <f>IF('Choose Housekeeping Genes'!C12=0,"",'Choose Housekeeping Genes'!C12)</f>
        <v/>
      </c>
      <c r="D33" s="141" t="str">
        <f>IF($C12="","",IF(VLOOKUP($C12,'Test Sample Data'!$C$99:$M$194,2,FALSE)=0,"",VLOOKUP($C12,'Test Sample Data'!$C$99:$M$194,2,FALSE)))</f>
        <v/>
      </c>
      <c r="E33" s="141" t="str">
        <f>IF($C12="","",IF(VLOOKUP($C12,'Test Sample Data'!$C$99:$M$194,3,FALSE)=0,"",VLOOKUP($C12,'Test Sample Data'!$C$99:$M$194,3,FALSE)))</f>
        <v/>
      </c>
      <c r="F33" s="137" t="str">
        <f>IF($C12="","",IF(VLOOKUP($C12,'Test Sample Data'!$C$99:$M$194,4,FALSE)=0,"",VLOOKUP($C12,'Test Sample Data'!$C$99:$M$194,4,FALSE)))</f>
        <v/>
      </c>
      <c r="G33" s="137" t="str">
        <f>IF($C12="","",IF(VLOOKUP($C12,'Test Sample Data'!$C$99:$M$194,5,FALSE)=0,"",VLOOKUP($C12,'Test Sample Data'!$C$99:$M$194,5,FALSE)))</f>
        <v/>
      </c>
      <c r="H33" s="137" t="str">
        <f>IF($C12="","",IF(VLOOKUP($C12,'Test Sample Data'!$C$99:$M$194,6,FALSE)=0,"",VLOOKUP($C12,'Test Sample Data'!$C$99:$M$194,6,FALSE)))</f>
        <v/>
      </c>
      <c r="I33" s="137" t="str">
        <f>IF($C12="","",IF(VLOOKUP($C12,'Test Sample Data'!$C$99:$M$194,7,FALSE)=0,"",VLOOKUP($C12,'Test Sample Data'!$C$99:$M$194,7,FALSE)))</f>
        <v/>
      </c>
      <c r="J33" s="137" t="str">
        <f>IF($C12="","",IF(VLOOKUP($C12,'Test Sample Data'!$C$99:$M$194,8,FALSE)=0,"",VLOOKUP($C12,'Test Sample Data'!$C$99:$M$194,8,FALSE)))</f>
        <v/>
      </c>
      <c r="K33" s="137" t="str">
        <f>IF($C12="","",IF(VLOOKUP($C12,'Test Sample Data'!$C$99:$M$194,9,FALSE)=0,"",VLOOKUP($C12,'Test Sample Data'!$C$99:$M$194,9,FALSE)))</f>
        <v/>
      </c>
      <c r="L33" s="137" t="str">
        <f>IF($C12="","",IF(VLOOKUP($C12,'Test Sample Data'!$C$99:$M$194,10,FALSE)=0,"",VLOOKUP($C12,'Test Sample Data'!$C$99:$M$194,10,FALSE)))</f>
        <v/>
      </c>
      <c r="M33" s="137" t="str">
        <f>IF($C12="","",IF(VLOOKUP($C12,'Test Sample Data'!$C$99:$M$194,11,FALSE)=0,"",VLOOKUP($C12,'Test Sample Data'!$C$99:$M$194,11,FALSE)))</f>
        <v/>
      </c>
      <c r="N33" s="146" t="str">
        <f t="shared" si="3"/>
        <v/>
      </c>
      <c r="O33" s="32" t="str">
        <f>IF('Choose Housekeeping Genes'!C33=0,"",'Choose Housekeeping Genes'!C33)</f>
        <v/>
      </c>
      <c r="P33" s="137" t="str">
        <f>IF(C33="","",IF(VLOOKUP($C33,'Control Sample Data'!$C$99:$M$194,2,FALSE)=0,"",VLOOKUP($C33,'Control Sample Data'!$C$99:$M$194,2,FALSE)))</f>
        <v/>
      </c>
      <c r="Q33" s="137" t="str">
        <f>IF(C33="","",IF(VLOOKUP($C33,'Control Sample Data'!$C$99:$M$194,3,FALSE)=0,"",VLOOKUP($C33,'Control Sample Data'!$C$99:$M$194,3,FALSE)))</f>
        <v/>
      </c>
      <c r="R33" s="137" t="str">
        <f>IF(C33="","",IF(VLOOKUP($C33,'Control Sample Data'!$C$99:$M$194,4,FALSE)=0,"",VLOOKUP($C33,'Control Sample Data'!$C$99:$M$194,4,FALSE)))</f>
        <v/>
      </c>
      <c r="S33" s="137" t="str">
        <f>IF(C33="","",IF(VLOOKUP($C33,'Control Sample Data'!$C$99:$M$194,5,FALSE)=0,"",VLOOKUP($C33,'Control Sample Data'!$C$99:$M$194,5,FALSE)))</f>
        <v/>
      </c>
      <c r="T33" s="137" t="str">
        <f>IF(C33="","",IF(VLOOKUP($C33,'Control Sample Data'!$C$99:$M$194,6,FALSE)=0,"",VLOOKUP($C33,'Control Sample Data'!$C$99:$M$194,6,FALSE)))</f>
        <v/>
      </c>
      <c r="U33" s="137" t="str">
        <f>IF(C33="","",IF(VLOOKUP($C33,'Control Sample Data'!$C$99:$M$194,7,FALSE)=0,"",VLOOKUP($C33,'Control Sample Data'!$C$99:$M$194,7,FALSE)))</f>
        <v/>
      </c>
      <c r="V33" s="137" t="str">
        <f>IF(C33="","",IF(VLOOKUP($C33,'Control Sample Data'!$C$99:$M$194,8,FALSE)=0,"",VLOOKUP($C33,'Control Sample Data'!$C$99:$M$194,8,FALSE)))</f>
        <v/>
      </c>
      <c r="W33" s="137" t="str">
        <f>IF(C33="","",IF(VLOOKUP($C33,'Control Sample Data'!$C$99:$M$194,9,FALSE)=0,"",VLOOKUP($C33,'Control Sample Data'!$C$99:$M$194,9,FALSE)))</f>
        <v/>
      </c>
      <c r="X33" s="137" t="str">
        <f>IF(C33="","",IF(VLOOKUP($C33,'Control Sample Data'!$C$99:$M$194,10,FALSE)=0,"",VLOOKUP($C33,'Control Sample Data'!$C$99:$M$194,10,FALSE)))</f>
        <v/>
      </c>
      <c r="Y33" s="137" t="str">
        <f>IF(C33="","",IF(VLOOKUP($C33,'Control Sample Data'!$C$99:$M$194,11,FALSE)=0,"",VLOOKUP($C33,'Control Sample Data'!$C$99:$M$194,11,FALSE)))</f>
        <v/>
      </c>
    </row>
    <row r="34" spans="1:25" ht="15" customHeight="1">
      <c r="A34" s="134"/>
      <c r="B34" s="120" t="str">
        <f>IF(C13="","",VLOOKUP(C13,'Gene Table'!B$99:D$194,2,FALSE))</f>
        <v/>
      </c>
      <c r="C34" s="141" t="str">
        <f>IF('Choose Housekeeping Genes'!C13=0,"",'Choose Housekeeping Genes'!C13)</f>
        <v/>
      </c>
      <c r="D34" s="141" t="str">
        <f>IF($C13="","",IF(VLOOKUP($C13,'Test Sample Data'!$C$99:$M$194,2,FALSE)=0,"",VLOOKUP($C13,'Test Sample Data'!$C$99:$M$194,2,FALSE)))</f>
        <v/>
      </c>
      <c r="E34" s="141" t="str">
        <f>IF($C13="","",IF(VLOOKUP($C13,'Test Sample Data'!$C$99:$M$194,3,FALSE)=0,"",VLOOKUP($C13,'Test Sample Data'!$C$99:$M$194,3,FALSE)))</f>
        <v/>
      </c>
      <c r="F34" s="137" t="str">
        <f>IF($C13="","",IF(VLOOKUP($C13,'Test Sample Data'!$C$99:$M$194,4,FALSE)=0,"",VLOOKUP($C13,'Test Sample Data'!$C$99:$M$194,4,FALSE)))</f>
        <v/>
      </c>
      <c r="G34" s="137" t="str">
        <f>IF($C13="","",IF(VLOOKUP($C13,'Test Sample Data'!$C$99:$M$194,5,FALSE)=0,"",VLOOKUP($C13,'Test Sample Data'!$C$99:$M$194,5,FALSE)))</f>
        <v/>
      </c>
      <c r="H34" s="137" t="str">
        <f>IF($C13="","",IF(VLOOKUP($C13,'Test Sample Data'!$C$99:$M$194,6,FALSE)=0,"",VLOOKUP($C13,'Test Sample Data'!$C$99:$M$194,6,FALSE)))</f>
        <v/>
      </c>
      <c r="I34" s="137" t="str">
        <f>IF($C13="","",IF(VLOOKUP($C13,'Test Sample Data'!$C$99:$M$194,7,FALSE)=0,"",VLOOKUP($C13,'Test Sample Data'!$C$99:$M$194,7,FALSE)))</f>
        <v/>
      </c>
      <c r="J34" s="137" t="str">
        <f>IF($C13="","",IF(VLOOKUP($C13,'Test Sample Data'!$C$99:$M$194,8,FALSE)=0,"",VLOOKUP($C13,'Test Sample Data'!$C$99:$M$194,8,FALSE)))</f>
        <v/>
      </c>
      <c r="K34" s="137" t="str">
        <f>IF($C13="","",IF(VLOOKUP($C13,'Test Sample Data'!$C$99:$M$194,9,FALSE)=0,"",VLOOKUP($C13,'Test Sample Data'!$C$99:$M$194,9,FALSE)))</f>
        <v/>
      </c>
      <c r="L34" s="137" t="str">
        <f>IF($C13="","",IF(VLOOKUP($C13,'Test Sample Data'!$C$99:$M$194,10,FALSE)=0,"",VLOOKUP($C13,'Test Sample Data'!$C$99:$M$194,10,FALSE)))</f>
        <v/>
      </c>
      <c r="M34" s="137" t="str">
        <f>IF($C13="","",IF(VLOOKUP($C13,'Test Sample Data'!$C$99:$M$194,11,FALSE)=0,"",VLOOKUP($C13,'Test Sample Data'!$C$99:$M$194,11,FALSE)))</f>
        <v/>
      </c>
      <c r="N34" s="146" t="str">
        <f t="shared" si="3"/>
        <v/>
      </c>
      <c r="O34" s="32" t="str">
        <f>IF('Choose Housekeeping Genes'!C34=0,"",'Choose Housekeeping Genes'!C34)</f>
        <v/>
      </c>
      <c r="P34" s="137" t="str">
        <f>IF(C34="","",IF(VLOOKUP($C34,'Control Sample Data'!$C$99:$M$194,2,FALSE)=0,"",VLOOKUP($C34,'Control Sample Data'!$C$99:$M$194,2,FALSE)))</f>
        <v/>
      </c>
      <c r="Q34" s="137" t="str">
        <f>IF(C34="","",IF(VLOOKUP($C34,'Control Sample Data'!$C$99:$M$194,3,FALSE)=0,"",VLOOKUP($C34,'Control Sample Data'!$C$99:$M$194,3,FALSE)))</f>
        <v/>
      </c>
      <c r="R34" s="137" t="str">
        <f>IF(C34="","",IF(VLOOKUP($C34,'Control Sample Data'!$C$99:$M$194,4,FALSE)=0,"",VLOOKUP($C34,'Control Sample Data'!$C$99:$M$194,4,FALSE)))</f>
        <v/>
      </c>
      <c r="S34" s="137" t="str">
        <f>IF(C34="","",IF(VLOOKUP($C34,'Control Sample Data'!$C$99:$M$194,5,FALSE)=0,"",VLOOKUP($C34,'Control Sample Data'!$C$99:$M$194,5,FALSE)))</f>
        <v/>
      </c>
      <c r="T34" s="137" t="str">
        <f>IF(C34="","",IF(VLOOKUP($C34,'Control Sample Data'!$C$99:$M$194,6,FALSE)=0,"",VLOOKUP($C34,'Control Sample Data'!$C$99:$M$194,6,FALSE)))</f>
        <v/>
      </c>
      <c r="U34" s="137" t="str">
        <f>IF(C34="","",IF(VLOOKUP($C34,'Control Sample Data'!$C$99:$M$194,7,FALSE)=0,"",VLOOKUP($C34,'Control Sample Data'!$C$99:$M$194,7,FALSE)))</f>
        <v/>
      </c>
      <c r="V34" s="137" t="str">
        <f>IF(C34="","",IF(VLOOKUP($C34,'Control Sample Data'!$C$99:$M$194,8,FALSE)=0,"",VLOOKUP($C34,'Control Sample Data'!$C$99:$M$194,8,FALSE)))</f>
        <v/>
      </c>
      <c r="W34" s="137" t="str">
        <f>IF(C34="","",IF(VLOOKUP($C34,'Control Sample Data'!$C$99:$M$194,9,FALSE)=0,"",VLOOKUP($C34,'Control Sample Data'!$C$99:$M$194,9,FALSE)))</f>
        <v/>
      </c>
      <c r="X34" s="137" t="str">
        <f>IF(C34="","",IF(VLOOKUP($C34,'Control Sample Data'!$C$99:$M$194,10,FALSE)=0,"",VLOOKUP($C34,'Control Sample Data'!$C$99:$M$194,10,FALSE)))</f>
        <v/>
      </c>
      <c r="Y34" s="137" t="str">
        <f>IF(C34="","",IF(VLOOKUP($C34,'Control Sample Data'!$C$99:$M$194,11,FALSE)=0,"",VLOOKUP($C34,'Control Sample Data'!$C$99:$M$194,11,FALSE)))</f>
        <v/>
      </c>
    </row>
    <row r="35" spans="1:25" ht="15" customHeight="1">
      <c r="A35" s="134"/>
      <c r="B35" s="120" t="str">
        <f>IF(C14="","",VLOOKUP(C14,'Gene Table'!B$99:D$194,2,FALSE))</f>
        <v/>
      </c>
      <c r="C35" s="141" t="str">
        <f>IF('Choose Housekeeping Genes'!C14=0,"",'Choose Housekeeping Genes'!C14)</f>
        <v/>
      </c>
      <c r="D35" s="141" t="str">
        <f>IF($C14="","",IF(VLOOKUP($C14,'Test Sample Data'!$C$99:$M$194,2,FALSE)=0,"",VLOOKUP($C14,'Test Sample Data'!$C$99:$M$194,2,FALSE)))</f>
        <v/>
      </c>
      <c r="E35" s="141" t="str">
        <f>IF($C14="","",IF(VLOOKUP($C14,'Test Sample Data'!$C$99:$M$194,3,FALSE)=0,"",VLOOKUP($C14,'Test Sample Data'!$C$99:$M$194,3,FALSE)))</f>
        <v/>
      </c>
      <c r="F35" s="137" t="str">
        <f>IF($C14="","",IF(VLOOKUP($C14,'Test Sample Data'!$C$99:$M$194,4,FALSE)=0,"",VLOOKUP($C14,'Test Sample Data'!$C$99:$M$194,4,FALSE)))</f>
        <v/>
      </c>
      <c r="G35" s="137" t="str">
        <f>IF($C14="","",IF(VLOOKUP($C14,'Test Sample Data'!$C$99:$M$194,5,FALSE)=0,"",VLOOKUP($C14,'Test Sample Data'!$C$99:$M$194,5,FALSE)))</f>
        <v/>
      </c>
      <c r="H35" s="137" t="str">
        <f>IF($C14="","",IF(VLOOKUP($C14,'Test Sample Data'!$C$99:$M$194,6,FALSE)=0,"",VLOOKUP($C14,'Test Sample Data'!$C$99:$M$194,6,FALSE)))</f>
        <v/>
      </c>
      <c r="I35" s="137" t="str">
        <f>IF($C14="","",IF(VLOOKUP($C14,'Test Sample Data'!$C$99:$M$194,7,FALSE)=0,"",VLOOKUP($C14,'Test Sample Data'!$C$99:$M$194,7,FALSE)))</f>
        <v/>
      </c>
      <c r="J35" s="137" t="str">
        <f>IF($C14="","",IF(VLOOKUP($C14,'Test Sample Data'!$C$99:$M$194,8,FALSE)=0,"",VLOOKUP($C14,'Test Sample Data'!$C$99:$M$194,8,FALSE)))</f>
        <v/>
      </c>
      <c r="K35" s="137" t="str">
        <f>IF($C14="","",IF(VLOOKUP($C14,'Test Sample Data'!$C$99:$M$194,9,FALSE)=0,"",VLOOKUP($C14,'Test Sample Data'!$C$99:$M$194,9,FALSE)))</f>
        <v/>
      </c>
      <c r="L35" s="137" t="str">
        <f>IF($C14="","",IF(VLOOKUP($C14,'Test Sample Data'!$C$99:$M$194,10,FALSE)=0,"",VLOOKUP($C14,'Test Sample Data'!$C$99:$M$194,10,FALSE)))</f>
        <v/>
      </c>
      <c r="M35" s="137" t="str">
        <f>IF($C14="","",IF(VLOOKUP($C14,'Test Sample Data'!$C$99:$M$194,11,FALSE)=0,"",VLOOKUP($C14,'Test Sample Data'!$C$99:$M$194,11,FALSE)))</f>
        <v/>
      </c>
      <c r="N35" s="146" t="str">
        <f t="shared" si="3"/>
        <v/>
      </c>
      <c r="O35" s="32" t="str">
        <f>IF('Choose Housekeeping Genes'!C35=0,"",'Choose Housekeeping Genes'!C35)</f>
        <v/>
      </c>
      <c r="P35" s="137" t="str">
        <f>IF(C35="","",IF(VLOOKUP($C35,'Control Sample Data'!$C$99:$M$194,2,FALSE)=0,"",VLOOKUP($C35,'Control Sample Data'!$C$99:$M$194,2,FALSE)))</f>
        <v/>
      </c>
      <c r="Q35" s="137" t="str">
        <f>IF(C35="","",IF(VLOOKUP($C35,'Control Sample Data'!$C$99:$M$194,3,FALSE)=0,"",VLOOKUP($C35,'Control Sample Data'!$C$99:$M$194,3,FALSE)))</f>
        <v/>
      </c>
      <c r="R35" s="137" t="str">
        <f>IF(C35="","",IF(VLOOKUP($C35,'Control Sample Data'!$C$99:$M$194,4,FALSE)=0,"",VLOOKUP($C35,'Control Sample Data'!$C$99:$M$194,4,FALSE)))</f>
        <v/>
      </c>
      <c r="S35" s="137" t="str">
        <f>IF(C35="","",IF(VLOOKUP($C35,'Control Sample Data'!$C$99:$M$194,5,FALSE)=0,"",VLOOKUP($C35,'Control Sample Data'!$C$99:$M$194,5,FALSE)))</f>
        <v/>
      </c>
      <c r="T35" s="137" t="str">
        <f>IF(C35="","",IF(VLOOKUP($C35,'Control Sample Data'!$C$99:$M$194,6,FALSE)=0,"",VLOOKUP($C35,'Control Sample Data'!$C$99:$M$194,6,FALSE)))</f>
        <v/>
      </c>
      <c r="U35" s="137" t="str">
        <f>IF(C35="","",IF(VLOOKUP($C35,'Control Sample Data'!$C$99:$M$194,7,FALSE)=0,"",VLOOKUP($C35,'Control Sample Data'!$C$99:$M$194,7,FALSE)))</f>
        <v/>
      </c>
      <c r="V35" s="137" t="str">
        <f>IF(C35="","",IF(VLOOKUP($C35,'Control Sample Data'!$C$99:$M$194,8,FALSE)=0,"",VLOOKUP($C35,'Control Sample Data'!$C$99:$M$194,8,FALSE)))</f>
        <v/>
      </c>
      <c r="W35" s="137" t="str">
        <f>IF(C35="","",IF(VLOOKUP($C35,'Control Sample Data'!$C$99:$M$194,9,FALSE)=0,"",VLOOKUP($C35,'Control Sample Data'!$C$99:$M$194,9,FALSE)))</f>
        <v/>
      </c>
      <c r="X35" s="137" t="str">
        <f>IF(C35="","",IF(VLOOKUP($C35,'Control Sample Data'!$C$99:$M$194,10,FALSE)=0,"",VLOOKUP($C35,'Control Sample Data'!$C$99:$M$194,10,FALSE)))</f>
        <v/>
      </c>
      <c r="Y35" s="137" t="str">
        <f>IF(C35="","",IF(VLOOKUP($C35,'Control Sample Data'!$C$99:$M$194,11,FALSE)=0,"",VLOOKUP($C35,'Control Sample Data'!$C$99:$M$194,11,FALSE)))</f>
        <v/>
      </c>
    </row>
    <row r="36" spans="1:25" ht="15" customHeight="1">
      <c r="A36" s="134"/>
      <c r="B36" s="120" t="str">
        <f>IF(C15="","",VLOOKUP(C15,'Gene Table'!B$99:D$194,2,FALSE))</f>
        <v/>
      </c>
      <c r="C36" s="141" t="str">
        <f>IF('Choose Housekeeping Genes'!C15=0,"",'Choose Housekeeping Genes'!C15)</f>
        <v/>
      </c>
      <c r="D36" s="141" t="str">
        <f>IF($C15="","",IF(VLOOKUP($C15,'Test Sample Data'!$C$99:$M$194,2,FALSE)=0,"",VLOOKUP($C15,'Test Sample Data'!$C$99:$M$194,2,FALSE)))</f>
        <v/>
      </c>
      <c r="E36" s="141" t="str">
        <f>IF($C15="","",IF(VLOOKUP($C15,'Test Sample Data'!$C$99:$M$194,3,FALSE)=0,"",VLOOKUP($C15,'Test Sample Data'!$C$99:$M$194,3,FALSE)))</f>
        <v/>
      </c>
      <c r="F36" s="137" t="str">
        <f>IF($C15="","",IF(VLOOKUP($C15,'Test Sample Data'!$C$99:$M$194,4,FALSE)=0,"",VLOOKUP($C15,'Test Sample Data'!$C$99:$M$194,4,FALSE)))</f>
        <v/>
      </c>
      <c r="G36" s="137" t="str">
        <f>IF($C15="","",IF(VLOOKUP($C15,'Test Sample Data'!$C$99:$M$194,5,FALSE)=0,"",VLOOKUP($C15,'Test Sample Data'!$C$99:$M$194,5,FALSE)))</f>
        <v/>
      </c>
      <c r="H36" s="137" t="str">
        <f>IF($C15="","",IF(VLOOKUP($C15,'Test Sample Data'!$C$99:$M$194,6,FALSE)=0,"",VLOOKUP($C15,'Test Sample Data'!$C$99:$M$194,6,FALSE)))</f>
        <v/>
      </c>
      <c r="I36" s="137" t="str">
        <f>IF($C15="","",IF(VLOOKUP($C15,'Test Sample Data'!$C$99:$M$194,7,FALSE)=0,"",VLOOKUP($C15,'Test Sample Data'!$C$99:$M$194,7,FALSE)))</f>
        <v/>
      </c>
      <c r="J36" s="137" t="str">
        <f>IF($C15="","",IF(VLOOKUP($C15,'Test Sample Data'!$C$99:$M$194,8,FALSE)=0,"",VLOOKUP($C15,'Test Sample Data'!$C$99:$M$194,8,FALSE)))</f>
        <v/>
      </c>
      <c r="K36" s="137" t="str">
        <f>IF($C15="","",IF(VLOOKUP($C15,'Test Sample Data'!$C$99:$M$194,9,FALSE)=0,"",VLOOKUP($C15,'Test Sample Data'!$C$99:$M$194,9,FALSE)))</f>
        <v/>
      </c>
      <c r="L36" s="137" t="str">
        <f>IF($C15="","",IF(VLOOKUP($C15,'Test Sample Data'!$C$99:$M$194,10,FALSE)=0,"",VLOOKUP($C15,'Test Sample Data'!$C$99:$M$194,10,FALSE)))</f>
        <v/>
      </c>
      <c r="M36" s="137" t="str">
        <f>IF($C15="","",IF(VLOOKUP($C15,'Test Sample Data'!$C$99:$M$194,11,FALSE)=0,"",VLOOKUP($C15,'Test Sample Data'!$C$99:$M$194,11,FALSE)))</f>
        <v/>
      </c>
      <c r="N36" s="146" t="str">
        <f t="shared" si="3"/>
        <v/>
      </c>
      <c r="O36" s="32" t="str">
        <f>IF('Choose Housekeeping Genes'!C36=0,"",'Choose Housekeeping Genes'!C36)</f>
        <v/>
      </c>
      <c r="P36" s="137" t="str">
        <f>IF(C36="","",IF(VLOOKUP($C36,'Control Sample Data'!$C$99:$M$194,2,FALSE)=0,"",VLOOKUP($C36,'Control Sample Data'!$C$99:$M$194,2,FALSE)))</f>
        <v/>
      </c>
      <c r="Q36" s="137" t="str">
        <f>IF(C36="","",IF(VLOOKUP($C36,'Control Sample Data'!$C$99:$M$194,3,FALSE)=0,"",VLOOKUP($C36,'Control Sample Data'!$C$99:$M$194,3,FALSE)))</f>
        <v/>
      </c>
      <c r="R36" s="137" t="str">
        <f>IF(C36="","",IF(VLOOKUP($C36,'Control Sample Data'!$C$99:$M$194,4,FALSE)=0,"",VLOOKUP($C36,'Control Sample Data'!$C$99:$M$194,4,FALSE)))</f>
        <v/>
      </c>
      <c r="S36" s="137" t="str">
        <f>IF(C36="","",IF(VLOOKUP($C36,'Control Sample Data'!$C$99:$M$194,5,FALSE)=0,"",VLOOKUP($C36,'Control Sample Data'!$C$99:$M$194,5,FALSE)))</f>
        <v/>
      </c>
      <c r="T36" s="137" t="str">
        <f>IF(C36="","",IF(VLOOKUP($C36,'Control Sample Data'!$C$99:$M$194,6,FALSE)=0,"",VLOOKUP($C36,'Control Sample Data'!$C$99:$M$194,6,FALSE)))</f>
        <v/>
      </c>
      <c r="U36" s="137" t="str">
        <f>IF(C36="","",IF(VLOOKUP($C36,'Control Sample Data'!$C$99:$M$194,7,FALSE)=0,"",VLOOKUP($C36,'Control Sample Data'!$C$99:$M$194,7,FALSE)))</f>
        <v/>
      </c>
      <c r="V36" s="137" t="str">
        <f>IF(C36="","",IF(VLOOKUP($C36,'Control Sample Data'!$C$99:$M$194,8,FALSE)=0,"",VLOOKUP($C36,'Control Sample Data'!$C$99:$M$194,8,FALSE)))</f>
        <v/>
      </c>
      <c r="W36" s="137" t="str">
        <f>IF(C36="","",IF(VLOOKUP($C36,'Control Sample Data'!$C$99:$M$194,9,FALSE)=0,"",VLOOKUP($C36,'Control Sample Data'!$C$99:$M$194,9,FALSE)))</f>
        <v/>
      </c>
      <c r="X36" s="137" t="str">
        <f>IF(C36="","",IF(VLOOKUP($C36,'Control Sample Data'!$C$99:$M$194,10,FALSE)=0,"",VLOOKUP($C36,'Control Sample Data'!$C$99:$M$194,10,FALSE)))</f>
        <v/>
      </c>
      <c r="Y36" s="137" t="str">
        <f>IF(C36="","",IF(VLOOKUP($C36,'Control Sample Data'!$C$99:$M$194,11,FALSE)=0,"",VLOOKUP($C36,'Control Sample Data'!$C$99:$M$194,11,FALSE)))</f>
        <v/>
      </c>
    </row>
    <row r="37" spans="1:25" ht="15" customHeight="1">
      <c r="A37" s="134"/>
      <c r="B37" s="120" t="str">
        <f>IF(C16="","",VLOOKUP(C16,'Gene Table'!B$99:D$194,2,FALSE))</f>
        <v/>
      </c>
      <c r="C37" s="141" t="str">
        <f>IF('Choose Housekeeping Genes'!C16=0,"",'Choose Housekeeping Genes'!C16)</f>
        <v/>
      </c>
      <c r="D37" s="141" t="str">
        <f>IF($C16="","",IF(VLOOKUP($C16,'Test Sample Data'!$C$99:$M$194,2,FALSE)=0,"",VLOOKUP($C16,'Test Sample Data'!$C$99:$M$194,2,FALSE)))</f>
        <v/>
      </c>
      <c r="E37" s="141" t="str">
        <f>IF($C16="","",IF(VLOOKUP($C16,'Test Sample Data'!$C$99:$M$194,3,FALSE)=0,"",VLOOKUP($C16,'Test Sample Data'!$C$99:$M$194,3,FALSE)))</f>
        <v/>
      </c>
      <c r="F37" s="137" t="str">
        <f>IF($C16="","",IF(VLOOKUP($C16,'Test Sample Data'!$C$99:$M$194,4,FALSE)=0,"",VLOOKUP($C16,'Test Sample Data'!$C$99:$M$194,4,FALSE)))</f>
        <v/>
      </c>
      <c r="G37" s="137" t="str">
        <f>IF($C16="","",IF(VLOOKUP($C16,'Test Sample Data'!$C$99:$M$194,5,FALSE)=0,"",VLOOKUP($C16,'Test Sample Data'!$C$99:$M$194,5,FALSE)))</f>
        <v/>
      </c>
      <c r="H37" s="137" t="str">
        <f>IF($C16="","",IF(VLOOKUP($C16,'Test Sample Data'!$C$99:$M$194,6,FALSE)=0,"",VLOOKUP($C16,'Test Sample Data'!$C$99:$M$194,6,FALSE)))</f>
        <v/>
      </c>
      <c r="I37" s="137" t="str">
        <f>IF($C16="","",IF(VLOOKUP($C16,'Test Sample Data'!$C$99:$M$194,7,FALSE)=0,"",VLOOKUP($C16,'Test Sample Data'!$C$99:$M$194,7,FALSE)))</f>
        <v/>
      </c>
      <c r="J37" s="137" t="str">
        <f>IF($C16="","",IF(VLOOKUP($C16,'Test Sample Data'!$C$99:$M$194,8,FALSE)=0,"",VLOOKUP($C16,'Test Sample Data'!$C$99:$M$194,8,FALSE)))</f>
        <v/>
      </c>
      <c r="K37" s="137" t="str">
        <f>IF($C16="","",IF(VLOOKUP($C16,'Test Sample Data'!$C$99:$M$194,9,FALSE)=0,"",VLOOKUP($C16,'Test Sample Data'!$C$99:$M$194,9,FALSE)))</f>
        <v/>
      </c>
      <c r="L37" s="137" t="str">
        <f>IF($C16="","",IF(VLOOKUP($C16,'Test Sample Data'!$C$99:$M$194,10,FALSE)=0,"",VLOOKUP($C16,'Test Sample Data'!$C$99:$M$194,10,FALSE)))</f>
        <v/>
      </c>
      <c r="M37" s="137" t="str">
        <f>IF($C16="","",IF(VLOOKUP($C16,'Test Sample Data'!$C$99:$M$194,11,FALSE)=0,"",VLOOKUP($C16,'Test Sample Data'!$C$99:$M$194,11,FALSE)))</f>
        <v/>
      </c>
      <c r="N37" s="146" t="str">
        <f t="shared" si="3"/>
        <v/>
      </c>
      <c r="O37" s="32" t="str">
        <f>IF('Choose Housekeeping Genes'!C37=0,"",'Choose Housekeeping Genes'!C37)</f>
        <v/>
      </c>
      <c r="P37" s="137" t="str">
        <f>IF(C37="","",IF(VLOOKUP($C37,'Control Sample Data'!$C$99:$M$194,2,FALSE)=0,"",VLOOKUP($C37,'Control Sample Data'!$C$99:$M$194,2,FALSE)))</f>
        <v/>
      </c>
      <c r="Q37" s="137" t="str">
        <f>IF(C37="","",IF(VLOOKUP($C37,'Control Sample Data'!$C$99:$M$194,3,FALSE)=0,"",VLOOKUP($C37,'Control Sample Data'!$C$99:$M$194,3,FALSE)))</f>
        <v/>
      </c>
      <c r="R37" s="137" t="str">
        <f>IF(C37="","",IF(VLOOKUP($C37,'Control Sample Data'!$C$99:$M$194,4,FALSE)=0,"",VLOOKUP($C37,'Control Sample Data'!$C$99:$M$194,4,FALSE)))</f>
        <v/>
      </c>
      <c r="S37" s="137" t="str">
        <f>IF(C37="","",IF(VLOOKUP($C37,'Control Sample Data'!$C$99:$M$194,5,FALSE)=0,"",VLOOKUP($C37,'Control Sample Data'!$C$99:$M$194,5,FALSE)))</f>
        <v/>
      </c>
      <c r="T37" s="137" t="str">
        <f>IF(C37="","",IF(VLOOKUP($C37,'Control Sample Data'!$C$99:$M$194,6,FALSE)=0,"",VLOOKUP($C37,'Control Sample Data'!$C$99:$M$194,6,FALSE)))</f>
        <v/>
      </c>
      <c r="U37" s="137" t="str">
        <f>IF(C37="","",IF(VLOOKUP($C37,'Control Sample Data'!$C$99:$M$194,7,FALSE)=0,"",VLOOKUP($C37,'Control Sample Data'!$C$99:$M$194,7,FALSE)))</f>
        <v/>
      </c>
      <c r="V37" s="137" t="str">
        <f>IF(C37="","",IF(VLOOKUP($C37,'Control Sample Data'!$C$99:$M$194,8,FALSE)=0,"",VLOOKUP($C37,'Control Sample Data'!$C$99:$M$194,8,FALSE)))</f>
        <v/>
      </c>
      <c r="W37" s="137" t="str">
        <f>IF(C37="","",IF(VLOOKUP($C37,'Control Sample Data'!$C$99:$M$194,9,FALSE)=0,"",VLOOKUP($C37,'Control Sample Data'!$C$99:$M$194,9,FALSE)))</f>
        <v/>
      </c>
      <c r="X37" s="137" t="str">
        <f>IF(C37="","",IF(VLOOKUP($C37,'Control Sample Data'!$C$99:$M$194,10,FALSE)=0,"",VLOOKUP($C37,'Control Sample Data'!$C$99:$M$194,10,FALSE)))</f>
        <v/>
      </c>
      <c r="Y37" s="137" t="str">
        <f>IF(C37="","",IF(VLOOKUP($C37,'Control Sample Data'!$C$99:$M$194,11,FALSE)=0,"",VLOOKUP($C37,'Control Sample Data'!$C$99:$M$194,11,FALSE)))</f>
        <v/>
      </c>
    </row>
    <row r="38" spans="1:25" ht="15" customHeight="1">
      <c r="A38" s="134"/>
      <c r="B38" s="120" t="str">
        <f>IF(C17="","",VLOOKUP(C17,'Gene Table'!B$99:D$194,2,FALSE))</f>
        <v/>
      </c>
      <c r="C38" s="141" t="str">
        <f>IF('Choose Housekeeping Genes'!C17=0,"",'Choose Housekeeping Genes'!C17)</f>
        <v/>
      </c>
      <c r="D38" s="141" t="str">
        <f>IF($C17="","",IF(VLOOKUP($C17,'Test Sample Data'!$C$99:$M$194,2,FALSE)=0,"",VLOOKUP($C17,'Test Sample Data'!$C$99:$M$194,2,FALSE)))</f>
        <v/>
      </c>
      <c r="E38" s="141" t="str">
        <f>IF($C17="","",IF(VLOOKUP($C17,'Test Sample Data'!$C$99:$M$194,3,FALSE)=0,"",VLOOKUP($C17,'Test Sample Data'!$C$99:$M$194,3,FALSE)))</f>
        <v/>
      </c>
      <c r="F38" s="137" t="str">
        <f>IF($C17="","",IF(VLOOKUP($C17,'Test Sample Data'!$C$99:$M$194,4,FALSE)=0,"",VLOOKUP($C17,'Test Sample Data'!$C$99:$M$194,4,FALSE)))</f>
        <v/>
      </c>
      <c r="G38" s="137" t="str">
        <f>IF($C17="","",IF(VLOOKUP($C17,'Test Sample Data'!$C$99:$M$194,5,FALSE)=0,"",VLOOKUP($C17,'Test Sample Data'!$C$99:$M$194,5,FALSE)))</f>
        <v/>
      </c>
      <c r="H38" s="137" t="str">
        <f>IF($C17="","",IF(VLOOKUP($C17,'Test Sample Data'!$C$99:$M$194,6,FALSE)=0,"",VLOOKUP($C17,'Test Sample Data'!$C$99:$M$194,6,FALSE)))</f>
        <v/>
      </c>
      <c r="I38" s="137" t="str">
        <f>IF($C17="","",IF(VLOOKUP($C17,'Test Sample Data'!$C$99:$M$194,7,FALSE)=0,"",VLOOKUP($C17,'Test Sample Data'!$C$99:$M$194,7,FALSE)))</f>
        <v/>
      </c>
      <c r="J38" s="137" t="str">
        <f>IF($C17="","",IF(VLOOKUP($C17,'Test Sample Data'!$C$99:$M$194,8,FALSE)=0,"",VLOOKUP($C17,'Test Sample Data'!$C$99:$M$194,8,FALSE)))</f>
        <v/>
      </c>
      <c r="K38" s="137" t="str">
        <f>IF($C17="","",IF(VLOOKUP($C17,'Test Sample Data'!$C$99:$M$194,9,FALSE)=0,"",VLOOKUP($C17,'Test Sample Data'!$C$99:$M$194,9,FALSE)))</f>
        <v/>
      </c>
      <c r="L38" s="137" t="str">
        <f>IF($C17="","",IF(VLOOKUP($C17,'Test Sample Data'!$C$99:$M$194,10,FALSE)=0,"",VLOOKUP($C17,'Test Sample Data'!$C$99:$M$194,10,FALSE)))</f>
        <v/>
      </c>
      <c r="M38" s="137" t="str">
        <f>IF($C17="","",IF(VLOOKUP($C17,'Test Sample Data'!$C$99:$M$194,11,FALSE)=0,"",VLOOKUP($C17,'Test Sample Data'!$C$99:$M$194,11,FALSE)))</f>
        <v/>
      </c>
      <c r="N38" s="146" t="str">
        <f aca="true" t="shared" si="4" ref="N38:N43">IF(B38=0,"",B38)</f>
        <v/>
      </c>
      <c r="O38" s="32" t="str">
        <f>IF('Choose Housekeeping Genes'!C38=0,"",'Choose Housekeeping Genes'!C38)</f>
        <v/>
      </c>
      <c r="P38" s="137" t="str">
        <f>IF(C38="","",IF(VLOOKUP($C38,'Control Sample Data'!$C$99:$M$194,2,FALSE)=0,"",VLOOKUP($C38,'Control Sample Data'!$C$99:$M$194,2,FALSE)))</f>
        <v/>
      </c>
      <c r="Q38" s="137" t="str">
        <f>IF(C38="","",IF(VLOOKUP($C38,'Control Sample Data'!$C$99:$M$194,3,FALSE)=0,"",VLOOKUP($C38,'Control Sample Data'!$C$99:$M$194,3,FALSE)))</f>
        <v/>
      </c>
      <c r="R38" s="137" t="str">
        <f>IF(C38="","",IF(VLOOKUP($C38,'Control Sample Data'!$C$99:$M$194,4,FALSE)=0,"",VLOOKUP($C38,'Control Sample Data'!$C$99:$M$194,4,FALSE)))</f>
        <v/>
      </c>
      <c r="S38" s="137" t="str">
        <f>IF(C38="","",IF(VLOOKUP($C38,'Control Sample Data'!$C$99:$M$194,5,FALSE)=0,"",VLOOKUP($C38,'Control Sample Data'!$C$99:$M$194,5,FALSE)))</f>
        <v/>
      </c>
      <c r="T38" s="137" t="str">
        <f>IF(C38="","",IF(VLOOKUP($C38,'Control Sample Data'!$C$99:$M$194,6,FALSE)=0,"",VLOOKUP($C38,'Control Sample Data'!$C$99:$M$194,6,FALSE)))</f>
        <v/>
      </c>
      <c r="U38" s="137" t="str">
        <f>IF(C38="","",IF(VLOOKUP($C38,'Control Sample Data'!$C$99:$M$194,7,FALSE)=0,"",VLOOKUP($C38,'Control Sample Data'!$C$99:$M$194,7,FALSE)))</f>
        <v/>
      </c>
      <c r="V38" s="137" t="str">
        <f>IF(C38="","",IF(VLOOKUP($C38,'Control Sample Data'!$C$99:$M$194,8,FALSE)=0,"",VLOOKUP($C38,'Control Sample Data'!$C$99:$M$194,8,FALSE)))</f>
        <v/>
      </c>
      <c r="W38" s="137" t="str">
        <f>IF(C38="","",IF(VLOOKUP($C38,'Control Sample Data'!$C$99:$M$194,9,FALSE)=0,"",VLOOKUP($C38,'Control Sample Data'!$C$99:$M$194,9,FALSE)))</f>
        <v/>
      </c>
      <c r="X38" s="137" t="str">
        <f>IF(C38="","",IF(VLOOKUP($C38,'Control Sample Data'!$C$99:$M$194,10,FALSE)=0,"",VLOOKUP($C38,'Control Sample Data'!$C$99:$M$194,10,FALSE)))</f>
        <v/>
      </c>
      <c r="Y38" s="137" t="str">
        <f>IF(C38="","",IF(VLOOKUP($C38,'Control Sample Data'!$C$99:$M$194,11,FALSE)=0,"",VLOOKUP($C38,'Control Sample Data'!$C$99:$M$194,11,FALSE)))</f>
        <v/>
      </c>
    </row>
    <row r="39" spans="1:25" ht="15" customHeight="1">
      <c r="A39" s="134"/>
      <c r="B39" s="120" t="str">
        <f>IF(C18="","",VLOOKUP(C18,'Gene Table'!B$99:D$194,2,FALSE))</f>
        <v/>
      </c>
      <c r="C39" s="141" t="str">
        <f>IF('Choose Housekeeping Genes'!C18=0,"",'Choose Housekeeping Genes'!C18)</f>
        <v/>
      </c>
      <c r="D39" s="141" t="str">
        <f>IF($C18="","",IF(VLOOKUP($C18,'Test Sample Data'!$C$99:$M$194,2,FALSE)=0,"",VLOOKUP($C18,'Test Sample Data'!$C$99:$M$194,2,FALSE)))</f>
        <v/>
      </c>
      <c r="E39" s="141" t="str">
        <f>IF($C18="","",IF(VLOOKUP($C18,'Test Sample Data'!$C$99:$M$194,3,FALSE)=0,"",VLOOKUP($C18,'Test Sample Data'!$C$99:$M$194,3,FALSE)))</f>
        <v/>
      </c>
      <c r="F39" s="137" t="str">
        <f>IF($C18="","",IF(VLOOKUP($C18,'Test Sample Data'!$C$99:$M$194,4,FALSE)=0,"",VLOOKUP($C18,'Test Sample Data'!$C$99:$M$194,4,FALSE)))</f>
        <v/>
      </c>
      <c r="G39" s="137" t="str">
        <f>IF($C18="","",IF(VLOOKUP($C18,'Test Sample Data'!$C$99:$M$194,5,FALSE)=0,"",VLOOKUP($C18,'Test Sample Data'!$C$99:$M$194,5,FALSE)))</f>
        <v/>
      </c>
      <c r="H39" s="137" t="str">
        <f>IF($C18="","",IF(VLOOKUP($C18,'Test Sample Data'!$C$99:$M$194,6,FALSE)=0,"",VLOOKUP($C18,'Test Sample Data'!$C$99:$M$194,6,FALSE)))</f>
        <v/>
      </c>
      <c r="I39" s="137" t="str">
        <f>IF($C18="","",IF(VLOOKUP($C18,'Test Sample Data'!$C$99:$M$194,7,FALSE)=0,"",VLOOKUP($C18,'Test Sample Data'!$C$99:$M$194,7,FALSE)))</f>
        <v/>
      </c>
      <c r="J39" s="137" t="str">
        <f>IF($C18="","",IF(VLOOKUP($C18,'Test Sample Data'!$C$99:$M$194,8,FALSE)=0,"",VLOOKUP($C18,'Test Sample Data'!$C$99:$M$194,8,FALSE)))</f>
        <v/>
      </c>
      <c r="K39" s="137" t="str">
        <f>IF($C18="","",IF(VLOOKUP($C18,'Test Sample Data'!$C$99:$M$194,9,FALSE)=0,"",VLOOKUP($C18,'Test Sample Data'!$C$99:$M$194,9,FALSE)))</f>
        <v/>
      </c>
      <c r="L39" s="137" t="str">
        <f>IF($C18="","",IF(VLOOKUP($C18,'Test Sample Data'!$C$99:$M$194,10,FALSE)=0,"",VLOOKUP($C18,'Test Sample Data'!$C$99:$M$194,10,FALSE)))</f>
        <v/>
      </c>
      <c r="M39" s="137" t="str">
        <f>IF($C18="","",IF(VLOOKUP($C18,'Test Sample Data'!$C$99:$M$194,11,FALSE)=0,"",VLOOKUP($C18,'Test Sample Data'!$C$99:$M$194,11,FALSE)))</f>
        <v/>
      </c>
      <c r="N39" s="146" t="str">
        <f t="shared" si="4"/>
        <v/>
      </c>
      <c r="O39" s="32" t="str">
        <f>IF('Choose Housekeeping Genes'!C39=0,"",'Choose Housekeeping Genes'!C39)</f>
        <v/>
      </c>
      <c r="P39" s="137" t="str">
        <f>IF(C39="","",IF(VLOOKUP($C39,'Control Sample Data'!$C$99:$M$194,2,FALSE)=0,"",VLOOKUP($C39,'Control Sample Data'!$C$99:$M$194,2,FALSE)))</f>
        <v/>
      </c>
      <c r="Q39" s="137" t="str">
        <f>IF(C39="","",IF(VLOOKUP($C39,'Control Sample Data'!$C$99:$M$194,3,FALSE)=0,"",VLOOKUP($C39,'Control Sample Data'!$C$99:$M$194,3,FALSE)))</f>
        <v/>
      </c>
      <c r="R39" s="137" t="str">
        <f>IF(C39="","",IF(VLOOKUP($C39,'Control Sample Data'!$C$99:$M$194,4,FALSE)=0,"",VLOOKUP($C39,'Control Sample Data'!$C$99:$M$194,4,FALSE)))</f>
        <v/>
      </c>
      <c r="S39" s="137" t="str">
        <f>IF(C39="","",IF(VLOOKUP($C39,'Control Sample Data'!$C$99:$M$194,5,FALSE)=0,"",VLOOKUP($C39,'Control Sample Data'!$C$99:$M$194,5,FALSE)))</f>
        <v/>
      </c>
      <c r="T39" s="137" t="str">
        <f>IF(C39="","",IF(VLOOKUP($C39,'Control Sample Data'!$C$99:$M$194,6,FALSE)=0,"",VLOOKUP($C39,'Control Sample Data'!$C$99:$M$194,6,FALSE)))</f>
        <v/>
      </c>
      <c r="U39" s="137" t="str">
        <f>IF(C39="","",IF(VLOOKUP($C39,'Control Sample Data'!$C$99:$M$194,7,FALSE)=0,"",VLOOKUP($C39,'Control Sample Data'!$C$99:$M$194,7,FALSE)))</f>
        <v/>
      </c>
      <c r="V39" s="137" t="str">
        <f>IF(C39="","",IF(VLOOKUP($C39,'Control Sample Data'!$C$99:$M$194,8,FALSE)=0,"",VLOOKUP($C39,'Control Sample Data'!$C$99:$M$194,8,FALSE)))</f>
        <v/>
      </c>
      <c r="W39" s="137" t="str">
        <f>IF(C39="","",IF(VLOOKUP($C39,'Control Sample Data'!$C$99:$M$194,9,FALSE)=0,"",VLOOKUP($C39,'Control Sample Data'!$C$99:$M$194,9,FALSE)))</f>
        <v/>
      </c>
      <c r="X39" s="137" t="str">
        <f>IF(C39="","",IF(VLOOKUP($C39,'Control Sample Data'!$C$99:$M$194,10,FALSE)=0,"",VLOOKUP($C39,'Control Sample Data'!$C$99:$M$194,10,FALSE)))</f>
        <v/>
      </c>
      <c r="Y39" s="137" t="str">
        <f>IF(C39="","",IF(VLOOKUP($C39,'Control Sample Data'!$C$99:$M$194,11,FALSE)=0,"",VLOOKUP($C39,'Control Sample Data'!$C$99:$M$194,11,FALSE)))</f>
        <v/>
      </c>
    </row>
    <row r="40" spans="1:25" ht="15" customHeight="1">
      <c r="A40" s="134"/>
      <c r="B40" s="120" t="str">
        <f>IF(C19="","",VLOOKUP(C19,'Gene Table'!B$99:D$194,2,FALSE))</f>
        <v/>
      </c>
      <c r="C40" s="141" t="str">
        <f>IF('Choose Housekeeping Genes'!C19=0,"",'Choose Housekeeping Genes'!C19)</f>
        <v/>
      </c>
      <c r="D40" s="141" t="str">
        <f>IF($C19="","",IF(VLOOKUP($C19,'Test Sample Data'!$C$99:$M$194,2,FALSE)=0,"",VLOOKUP($C19,'Test Sample Data'!$C$99:$M$194,2,FALSE)))</f>
        <v/>
      </c>
      <c r="E40" s="141" t="str">
        <f>IF($C19="","",IF(VLOOKUP($C19,'Test Sample Data'!$C$99:$M$194,3,FALSE)=0,"",VLOOKUP($C19,'Test Sample Data'!$C$99:$M$194,3,FALSE)))</f>
        <v/>
      </c>
      <c r="F40" s="137" t="str">
        <f>IF($C19="","",IF(VLOOKUP($C19,'Test Sample Data'!$C$99:$M$194,4,FALSE)=0,"",VLOOKUP($C19,'Test Sample Data'!$C$99:$M$194,4,FALSE)))</f>
        <v/>
      </c>
      <c r="G40" s="137" t="str">
        <f>IF($C19="","",IF(VLOOKUP($C19,'Test Sample Data'!$C$99:$M$194,5,FALSE)=0,"",VLOOKUP($C19,'Test Sample Data'!$C$99:$M$194,5,FALSE)))</f>
        <v/>
      </c>
      <c r="H40" s="137" t="str">
        <f>IF($C19="","",IF(VLOOKUP($C19,'Test Sample Data'!$C$99:$M$194,6,FALSE)=0,"",VLOOKUP($C19,'Test Sample Data'!$C$99:$M$194,6,FALSE)))</f>
        <v/>
      </c>
      <c r="I40" s="137" t="str">
        <f>IF($C19="","",IF(VLOOKUP($C19,'Test Sample Data'!$C$99:$M$194,7,FALSE)=0,"",VLOOKUP($C19,'Test Sample Data'!$C$99:$M$194,7,FALSE)))</f>
        <v/>
      </c>
      <c r="J40" s="137" t="str">
        <f>IF($C19="","",IF(VLOOKUP($C19,'Test Sample Data'!$C$99:$M$194,8,FALSE)=0,"",VLOOKUP($C19,'Test Sample Data'!$C$99:$M$194,8,FALSE)))</f>
        <v/>
      </c>
      <c r="K40" s="137" t="str">
        <f>IF($C19="","",IF(VLOOKUP($C19,'Test Sample Data'!$C$99:$M$194,9,FALSE)=0,"",VLOOKUP($C19,'Test Sample Data'!$C$99:$M$194,9,FALSE)))</f>
        <v/>
      </c>
      <c r="L40" s="137" t="str">
        <f>IF($C19="","",IF(VLOOKUP($C19,'Test Sample Data'!$C$99:$M$194,10,FALSE)=0,"",VLOOKUP($C19,'Test Sample Data'!$C$99:$M$194,10,FALSE)))</f>
        <v/>
      </c>
      <c r="M40" s="137" t="str">
        <f>IF($C19="","",IF(VLOOKUP($C19,'Test Sample Data'!$C$99:$M$194,11,FALSE)=0,"",VLOOKUP($C19,'Test Sample Data'!$C$99:$M$194,11,FALSE)))</f>
        <v/>
      </c>
      <c r="N40" s="146" t="str">
        <f t="shared" si="4"/>
        <v/>
      </c>
      <c r="O40" s="32" t="str">
        <f>IF('Choose Housekeeping Genes'!C40=0,"",'Choose Housekeeping Genes'!C40)</f>
        <v/>
      </c>
      <c r="P40" s="137" t="str">
        <f>IF(C40="","",IF(VLOOKUP($C40,'Control Sample Data'!$C$99:$M$194,2,FALSE)=0,"",VLOOKUP($C40,'Control Sample Data'!$C$99:$M$194,2,FALSE)))</f>
        <v/>
      </c>
      <c r="Q40" s="137" t="str">
        <f>IF(C40="","",IF(VLOOKUP($C40,'Control Sample Data'!$C$99:$M$194,3,FALSE)=0,"",VLOOKUP($C40,'Control Sample Data'!$C$99:$M$194,3,FALSE)))</f>
        <v/>
      </c>
      <c r="R40" s="137" t="str">
        <f>IF(C40="","",IF(VLOOKUP($C40,'Control Sample Data'!$C$99:$M$194,4,FALSE)=0,"",VLOOKUP($C40,'Control Sample Data'!$C$99:$M$194,4,FALSE)))</f>
        <v/>
      </c>
      <c r="S40" s="137" t="str">
        <f>IF(C40="","",IF(VLOOKUP($C40,'Control Sample Data'!$C$99:$M$194,5,FALSE)=0,"",VLOOKUP($C40,'Control Sample Data'!$C$99:$M$194,5,FALSE)))</f>
        <v/>
      </c>
      <c r="T40" s="137" t="str">
        <f>IF(C40="","",IF(VLOOKUP($C40,'Control Sample Data'!$C$99:$M$194,6,FALSE)=0,"",VLOOKUP($C40,'Control Sample Data'!$C$99:$M$194,6,FALSE)))</f>
        <v/>
      </c>
      <c r="U40" s="137" t="str">
        <f>IF(C40="","",IF(VLOOKUP($C40,'Control Sample Data'!$C$99:$M$194,7,FALSE)=0,"",VLOOKUP($C40,'Control Sample Data'!$C$99:$M$194,7,FALSE)))</f>
        <v/>
      </c>
      <c r="V40" s="137" t="str">
        <f>IF(C40="","",IF(VLOOKUP($C40,'Control Sample Data'!$C$99:$M$194,8,FALSE)=0,"",VLOOKUP($C40,'Control Sample Data'!$C$99:$M$194,8,FALSE)))</f>
        <v/>
      </c>
      <c r="W40" s="137" t="str">
        <f>IF(C40="","",IF(VLOOKUP($C40,'Control Sample Data'!$C$99:$M$194,9,FALSE)=0,"",VLOOKUP($C40,'Control Sample Data'!$C$99:$M$194,9,FALSE)))</f>
        <v/>
      </c>
      <c r="X40" s="137" t="str">
        <f>IF(C40="","",IF(VLOOKUP($C40,'Control Sample Data'!$C$99:$M$194,10,FALSE)=0,"",VLOOKUP($C40,'Control Sample Data'!$C$99:$M$194,10,FALSE)))</f>
        <v/>
      </c>
      <c r="Y40" s="137" t="str">
        <f>IF(C40="","",IF(VLOOKUP($C40,'Control Sample Data'!$C$99:$M$194,11,FALSE)=0,"",VLOOKUP($C40,'Control Sample Data'!$C$99:$M$194,11,FALSE)))</f>
        <v/>
      </c>
    </row>
    <row r="41" spans="1:25" ht="15" customHeight="1">
      <c r="A41" s="134"/>
      <c r="B41" s="120" t="str">
        <f>IF(C20="","",VLOOKUP(C20,'Gene Table'!B$99:D$194,2,FALSE))</f>
        <v/>
      </c>
      <c r="C41" s="141" t="str">
        <f>IF('Choose Housekeeping Genes'!C20=0,"",'Choose Housekeeping Genes'!C20)</f>
        <v/>
      </c>
      <c r="D41" s="141" t="str">
        <f>IF($C20="","",IF(VLOOKUP($C20,'Test Sample Data'!$C$99:$M$194,2,FALSE)=0,"",VLOOKUP($C20,'Test Sample Data'!$C$99:$M$194,2,FALSE)))</f>
        <v/>
      </c>
      <c r="E41" s="141" t="str">
        <f>IF($C20="","",IF(VLOOKUP($C20,'Test Sample Data'!$C$99:$M$194,3,FALSE)=0,"",VLOOKUP($C20,'Test Sample Data'!$C$99:$M$194,3,FALSE)))</f>
        <v/>
      </c>
      <c r="F41" s="137" t="str">
        <f>IF($C20="","",IF(VLOOKUP($C20,'Test Sample Data'!$C$99:$M$194,4,FALSE)=0,"",VLOOKUP($C20,'Test Sample Data'!$C$99:$M$194,4,FALSE)))</f>
        <v/>
      </c>
      <c r="G41" s="137" t="str">
        <f>IF($C20="","",IF(VLOOKUP($C20,'Test Sample Data'!$C$99:$M$194,5,FALSE)=0,"",VLOOKUP($C20,'Test Sample Data'!$C$99:$M$194,5,FALSE)))</f>
        <v/>
      </c>
      <c r="H41" s="137" t="str">
        <f>IF($C20="","",IF(VLOOKUP($C20,'Test Sample Data'!$C$99:$M$194,6,FALSE)=0,"",VLOOKUP($C20,'Test Sample Data'!$C$99:$M$194,6,FALSE)))</f>
        <v/>
      </c>
      <c r="I41" s="137" t="str">
        <f>IF($C20="","",IF(VLOOKUP($C20,'Test Sample Data'!$C$99:$M$194,7,FALSE)=0,"",VLOOKUP($C20,'Test Sample Data'!$C$99:$M$194,7,FALSE)))</f>
        <v/>
      </c>
      <c r="J41" s="137" t="str">
        <f>IF($C20="","",IF(VLOOKUP($C20,'Test Sample Data'!$C$99:$M$194,8,FALSE)=0,"",VLOOKUP($C20,'Test Sample Data'!$C$99:$M$194,8,FALSE)))</f>
        <v/>
      </c>
      <c r="K41" s="137" t="str">
        <f>IF($C20="","",IF(VLOOKUP($C20,'Test Sample Data'!$C$99:$M$194,9,FALSE)=0,"",VLOOKUP($C20,'Test Sample Data'!$C$99:$M$194,9,FALSE)))</f>
        <v/>
      </c>
      <c r="L41" s="137" t="str">
        <f>IF($C20="","",IF(VLOOKUP($C20,'Test Sample Data'!$C$99:$M$194,10,FALSE)=0,"",VLOOKUP($C20,'Test Sample Data'!$C$99:$M$194,10,FALSE)))</f>
        <v/>
      </c>
      <c r="M41" s="137" t="str">
        <f>IF($C20="","",IF(VLOOKUP($C20,'Test Sample Data'!$C$99:$M$194,11,FALSE)=0,"",VLOOKUP($C20,'Test Sample Data'!$C$99:$M$194,11,FALSE)))</f>
        <v/>
      </c>
      <c r="N41" s="146" t="str">
        <f t="shared" si="4"/>
        <v/>
      </c>
      <c r="O41" s="32" t="str">
        <f>IF('Choose Housekeeping Genes'!C41=0,"",'Choose Housekeeping Genes'!C41)</f>
        <v/>
      </c>
      <c r="P41" s="137" t="str">
        <f>IF(C41="","",IF(VLOOKUP($C41,'Control Sample Data'!$C$99:$M$194,2,FALSE)=0,"",VLOOKUP($C41,'Control Sample Data'!$C$99:$M$194,2,FALSE)))</f>
        <v/>
      </c>
      <c r="Q41" s="137" t="str">
        <f>IF(C41="","",IF(VLOOKUP($C41,'Control Sample Data'!$C$99:$M$194,3,FALSE)=0,"",VLOOKUP($C41,'Control Sample Data'!$C$99:$M$194,3,FALSE)))</f>
        <v/>
      </c>
      <c r="R41" s="137" t="str">
        <f>IF(C41="","",IF(VLOOKUP($C41,'Control Sample Data'!$C$99:$M$194,4,FALSE)=0,"",VLOOKUP($C41,'Control Sample Data'!$C$99:$M$194,4,FALSE)))</f>
        <v/>
      </c>
      <c r="S41" s="137" t="str">
        <f>IF(C41="","",IF(VLOOKUP($C41,'Control Sample Data'!$C$99:$M$194,5,FALSE)=0,"",VLOOKUP($C41,'Control Sample Data'!$C$99:$M$194,5,FALSE)))</f>
        <v/>
      </c>
      <c r="T41" s="137" t="str">
        <f>IF(C41="","",IF(VLOOKUP($C41,'Control Sample Data'!$C$99:$M$194,6,FALSE)=0,"",VLOOKUP($C41,'Control Sample Data'!$C$99:$M$194,6,FALSE)))</f>
        <v/>
      </c>
      <c r="U41" s="137" t="str">
        <f>IF(C41="","",IF(VLOOKUP($C41,'Control Sample Data'!$C$99:$M$194,7,FALSE)=0,"",VLOOKUP($C41,'Control Sample Data'!$C$99:$M$194,7,FALSE)))</f>
        <v/>
      </c>
      <c r="V41" s="137" t="str">
        <f>IF(C41="","",IF(VLOOKUP($C41,'Control Sample Data'!$C$99:$M$194,8,FALSE)=0,"",VLOOKUP($C41,'Control Sample Data'!$C$99:$M$194,8,FALSE)))</f>
        <v/>
      </c>
      <c r="W41" s="137" t="str">
        <f>IF(C41="","",IF(VLOOKUP($C41,'Control Sample Data'!$C$99:$M$194,9,FALSE)=0,"",VLOOKUP($C41,'Control Sample Data'!$C$99:$M$194,9,FALSE)))</f>
        <v/>
      </c>
      <c r="X41" s="137" t="str">
        <f>IF(C41="","",IF(VLOOKUP($C41,'Control Sample Data'!$C$99:$M$194,10,FALSE)=0,"",VLOOKUP($C41,'Control Sample Data'!$C$99:$M$194,10,FALSE)))</f>
        <v/>
      </c>
      <c r="Y41" s="137" t="str">
        <f>IF(C41="","",IF(VLOOKUP($C41,'Control Sample Data'!$C$99:$M$194,11,FALSE)=0,"",VLOOKUP($C41,'Control Sample Data'!$C$99:$M$194,11,FALSE)))</f>
        <v/>
      </c>
    </row>
    <row r="42" spans="1:25" ht="15" customHeight="1">
      <c r="A42" s="134"/>
      <c r="B42" s="120" t="str">
        <f>IF(C21="","",VLOOKUP(C21,'Gene Table'!B$99:D$194,2,FALSE))</f>
        <v/>
      </c>
      <c r="C42" s="141" t="str">
        <f>IF('Choose Housekeeping Genes'!C21=0,"",'Choose Housekeeping Genes'!C21)</f>
        <v/>
      </c>
      <c r="D42" s="141" t="str">
        <f>IF($C21="","",IF(VLOOKUP($C21,'Test Sample Data'!$C$99:$M$194,2,FALSE)=0,"",VLOOKUP($C21,'Test Sample Data'!$C$99:$M$194,2,FALSE)))</f>
        <v/>
      </c>
      <c r="E42" s="141" t="str">
        <f>IF($C21="","",IF(VLOOKUP($C21,'Test Sample Data'!$C$99:$M$194,3,FALSE)=0,"",VLOOKUP($C21,'Test Sample Data'!$C$99:$M$194,3,FALSE)))</f>
        <v/>
      </c>
      <c r="F42" s="137" t="str">
        <f>IF($C21="","",IF(VLOOKUP($C21,'Test Sample Data'!$C$99:$M$194,4,FALSE)=0,"",VLOOKUP($C21,'Test Sample Data'!$C$99:$M$194,4,FALSE)))</f>
        <v/>
      </c>
      <c r="G42" s="137" t="str">
        <f>IF($C21="","",IF(VLOOKUP($C21,'Test Sample Data'!$C$99:$M$194,5,FALSE)=0,"",VLOOKUP($C21,'Test Sample Data'!$C$99:$M$194,5,FALSE)))</f>
        <v/>
      </c>
      <c r="H42" s="137" t="str">
        <f>IF($C21="","",IF(VLOOKUP($C21,'Test Sample Data'!$C$99:$M$194,6,FALSE)=0,"",VLOOKUP($C21,'Test Sample Data'!$C$99:$M$194,6,FALSE)))</f>
        <v/>
      </c>
      <c r="I42" s="137" t="str">
        <f>IF($C21="","",IF(VLOOKUP($C21,'Test Sample Data'!$C$99:$M$194,7,FALSE)=0,"",VLOOKUP($C21,'Test Sample Data'!$C$99:$M$194,7,FALSE)))</f>
        <v/>
      </c>
      <c r="J42" s="137" t="str">
        <f>IF($C21="","",IF(VLOOKUP($C21,'Test Sample Data'!$C$99:$M$194,8,FALSE)=0,"",VLOOKUP($C21,'Test Sample Data'!$C$99:$M$194,8,FALSE)))</f>
        <v/>
      </c>
      <c r="K42" s="137" t="str">
        <f>IF($C21="","",IF(VLOOKUP($C21,'Test Sample Data'!$C$99:$M$194,9,FALSE)=0,"",VLOOKUP($C21,'Test Sample Data'!$C$99:$M$194,9,FALSE)))</f>
        <v/>
      </c>
      <c r="L42" s="137" t="str">
        <f>IF($C21="","",IF(VLOOKUP($C21,'Test Sample Data'!$C$99:$M$194,10,FALSE)=0,"",VLOOKUP($C21,'Test Sample Data'!$C$99:$M$194,10,FALSE)))</f>
        <v/>
      </c>
      <c r="M42" s="137" t="str">
        <f>IF($C21="","",IF(VLOOKUP($C21,'Test Sample Data'!$C$99:$M$194,11,FALSE)=0,"",VLOOKUP($C21,'Test Sample Data'!$C$99:$M$194,11,FALSE)))</f>
        <v/>
      </c>
      <c r="N42" s="146" t="str">
        <f t="shared" si="4"/>
        <v/>
      </c>
      <c r="O42" s="32" t="str">
        <f>IF('Choose Housekeeping Genes'!C42=0,"",'Choose Housekeeping Genes'!C42)</f>
        <v/>
      </c>
      <c r="P42" s="137" t="str">
        <f>IF(C42="","",IF(VLOOKUP($C42,'Control Sample Data'!$C$99:$M$194,2,FALSE)=0,"",VLOOKUP($C42,'Control Sample Data'!$C$99:$M$194,2,FALSE)))</f>
        <v/>
      </c>
      <c r="Q42" s="137" t="str">
        <f>IF(C42="","",IF(VLOOKUP($C42,'Control Sample Data'!$C$99:$M$194,3,FALSE)=0,"",VLOOKUP($C42,'Control Sample Data'!$C$99:$M$194,3,FALSE)))</f>
        <v/>
      </c>
      <c r="R42" s="137" t="str">
        <f>IF(C42="","",IF(VLOOKUP($C42,'Control Sample Data'!$C$99:$M$194,4,FALSE)=0,"",VLOOKUP($C42,'Control Sample Data'!$C$99:$M$194,4,FALSE)))</f>
        <v/>
      </c>
      <c r="S42" s="137" t="str">
        <f>IF(C42="","",IF(VLOOKUP($C42,'Control Sample Data'!$C$99:$M$194,5,FALSE)=0,"",VLOOKUP($C42,'Control Sample Data'!$C$99:$M$194,5,FALSE)))</f>
        <v/>
      </c>
      <c r="T42" s="137" t="str">
        <f>IF(C42="","",IF(VLOOKUP($C42,'Control Sample Data'!$C$99:$M$194,6,FALSE)=0,"",VLOOKUP($C42,'Control Sample Data'!$C$99:$M$194,6,FALSE)))</f>
        <v/>
      </c>
      <c r="U42" s="137" t="str">
        <f>IF(C42="","",IF(VLOOKUP($C42,'Control Sample Data'!$C$99:$M$194,7,FALSE)=0,"",VLOOKUP($C42,'Control Sample Data'!$C$99:$M$194,7,FALSE)))</f>
        <v/>
      </c>
      <c r="V42" s="137" t="str">
        <f>IF(C42="","",IF(VLOOKUP($C42,'Control Sample Data'!$C$99:$M$194,8,FALSE)=0,"",VLOOKUP($C42,'Control Sample Data'!$C$99:$M$194,8,FALSE)))</f>
        <v/>
      </c>
      <c r="W42" s="137" t="str">
        <f>IF(C42="","",IF(VLOOKUP($C42,'Control Sample Data'!$C$99:$M$194,9,FALSE)=0,"",VLOOKUP($C42,'Control Sample Data'!$C$99:$M$194,9,FALSE)))</f>
        <v/>
      </c>
      <c r="X42" s="137" t="str">
        <f>IF(C42="","",IF(VLOOKUP($C42,'Control Sample Data'!$C$99:$M$194,10,FALSE)=0,"",VLOOKUP($C42,'Control Sample Data'!$C$99:$M$194,10,FALSE)))</f>
        <v/>
      </c>
      <c r="Y42" s="137" t="str">
        <f>IF(C42="","",IF(VLOOKUP($C42,'Control Sample Data'!$C$99:$M$194,11,FALSE)=0,"",VLOOKUP($C42,'Control Sample Data'!$C$99:$M$194,11,FALSE)))</f>
        <v/>
      </c>
    </row>
    <row r="43" spans="1:25" ht="15" customHeight="1">
      <c r="A43" s="134"/>
      <c r="B43" s="120" t="str">
        <f>IF(C22="","",VLOOKUP(C22,'Gene Table'!B$99:D$194,2,FALSE))</f>
        <v/>
      </c>
      <c r="C43" s="141" t="str">
        <f>IF('Choose Housekeeping Genes'!C22=0,"",'Choose Housekeeping Genes'!C22)</f>
        <v/>
      </c>
      <c r="D43" s="141" t="str">
        <f>IF($C22="","",IF(VLOOKUP($C22,'Test Sample Data'!$C$99:$M$194,2,FALSE)=0,"",VLOOKUP($C22,'Test Sample Data'!$C$99:$M$194,2,FALSE)))</f>
        <v/>
      </c>
      <c r="E43" s="141" t="str">
        <f>IF($C22="","",IF(VLOOKUP($C22,'Test Sample Data'!$C$99:$M$194,3,FALSE)=0,"",VLOOKUP($C22,'Test Sample Data'!$C$99:$M$194,3,FALSE)))</f>
        <v/>
      </c>
      <c r="F43" s="142" t="str">
        <f>IF($C22="","",IF(VLOOKUP($C22,'Test Sample Data'!$C$99:$M$194,4,FALSE)=0,"",VLOOKUP($C22,'Test Sample Data'!$C$99:$M$194,4,FALSE)))</f>
        <v/>
      </c>
      <c r="G43" s="142" t="str">
        <f>IF($C22="","",IF(VLOOKUP($C22,'Test Sample Data'!$C$99:$M$194,5,FALSE)=0,"",VLOOKUP($C22,'Test Sample Data'!$C$99:$M$194,5,FALSE)))</f>
        <v/>
      </c>
      <c r="H43" s="142" t="str">
        <f>IF($C22="","",IF(VLOOKUP($C22,'Test Sample Data'!$C$99:$M$194,6,FALSE)=0,"",VLOOKUP($C22,'Test Sample Data'!$C$99:$M$194,6,FALSE)))</f>
        <v/>
      </c>
      <c r="I43" s="142" t="str">
        <f>IF($C22="","",IF(VLOOKUP($C22,'Test Sample Data'!$C$99:$M$194,7,FALSE)=0,"",VLOOKUP($C22,'Test Sample Data'!$C$99:$M$194,7,FALSE)))</f>
        <v/>
      </c>
      <c r="J43" s="142" t="str">
        <f>IF($C22="","",IF(VLOOKUP($C22,'Test Sample Data'!$C$99:$M$194,8,FALSE)=0,"",VLOOKUP($C22,'Test Sample Data'!$C$99:$M$194,8,FALSE)))</f>
        <v/>
      </c>
      <c r="K43" s="142" t="str">
        <f>IF($C22="","",IF(VLOOKUP($C22,'Test Sample Data'!$C$99:$M$194,9,FALSE)=0,"",VLOOKUP($C22,'Test Sample Data'!$C$99:$M$194,9,FALSE)))</f>
        <v/>
      </c>
      <c r="L43" s="142" t="str">
        <f>IF($C22="","",IF(VLOOKUP($C22,'Test Sample Data'!$C$99:$M$194,10,FALSE)=0,"",VLOOKUP($C22,'Test Sample Data'!$C$99:$M$194,10,FALSE)))</f>
        <v/>
      </c>
      <c r="M43" s="137" t="str">
        <f>IF($C22="","",IF(VLOOKUP($C22,'Test Sample Data'!$C$99:$M$194,11,FALSE)=0,"",VLOOKUP($C22,'Test Sample Data'!$C$99:$M$194,11,FALSE)))</f>
        <v/>
      </c>
      <c r="N43" s="146" t="str">
        <f t="shared" si="4"/>
        <v/>
      </c>
      <c r="O43" s="32" t="str">
        <f>IF('Choose Housekeeping Genes'!C43=0,"",'Choose Housekeeping Genes'!C43)</f>
        <v/>
      </c>
      <c r="P43" s="137" t="str">
        <f>IF(C43="","",IF(VLOOKUP($C43,'Control Sample Data'!$C$99:$M$194,2,FALSE)=0,"",VLOOKUP($C43,'Control Sample Data'!$C$99:$M$194,2,FALSE)))</f>
        <v/>
      </c>
      <c r="Q43" s="137" t="str">
        <f>IF(C43="","",IF(VLOOKUP($C43,'Control Sample Data'!$C$99:$M$194,3,FALSE)=0,"",VLOOKUP($C43,'Control Sample Data'!$C$99:$M$194,3,FALSE)))</f>
        <v/>
      </c>
      <c r="R43" s="137" t="str">
        <f>IF(C43="","",IF(VLOOKUP($C43,'Control Sample Data'!$C$99:$M$194,4,FALSE)=0,"",VLOOKUP($C43,'Control Sample Data'!$C$99:$M$194,4,FALSE)))</f>
        <v/>
      </c>
      <c r="S43" s="137" t="str">
        <f>IF(C43="","",IF(VLOOKUP($C43,'Control Sample Data'!$C$99:$M$194,5,FALSE)=0,"",VLOOKUP($C43,'Control Sample Data'!$C$99:$M$194,5,FALSE)))</f>
        <v/>
      </c>
      <c r="T43" s="137" t="str">
        <f>IF(C43="","",IF(VLOOKUP($C43,'Control Sample Data'!$C$99:$M$194,6,FALSE)=0,"",VLOOKUP($C43,'Control Sample Data'!$C$99:$M$194,6,FALSE)))</f>
        <v/>
      </c>
      <c r="U43" s="137" t="str">
        <f>IF(C43="","",IF(VLOOKUP($C43,'Control Sample Data'!$C$99:$M$194,7,FALSE)=0,"",VLOOKUP($C43,'Control Sample Data'!$C$99:$M$194,7,FALSE)))</f>
        <v/>
      </c>
      <c r="V43" s="137" t="str">
        <f>IF(C43="","",IF(VLOOKUP($C43,'Control Sample Data'!$C$99:$M$194,8,FALSE)=0,"",VLOOKUP($C43,'Control Sample Data'!$C$99:$M$194,8,FALSE)))</f>
        <v/>
      </c>
      <c r="W43" s="137" t="str">
        <f>IF(C43="","",IF(VLOOKUP($C43,'Control Sample Data'!$C$99:$M$194,9,FALSE)=0,"",VLOOKUP($C43,'Control Sample Data'!$C$99:$M$194,9,FALSE)))</f>
        <v/>
      </c>
      <c r="X43" s="137" t="str">
        <f>IF(C43="","",IF(VLOOKUP($C43,'Control Sample Data'!$C$99:$M$194,10,FALSE)=0,"",VLOOKUP($C43,'Control Sample Data'!$C$99:$M$194,10,FALSE)))</f>
        <v/>
      </c>
      <c r="Y43" s="137" t="str">
        <f>IF(C43="","",IF(VLOOKUP($C43,'Control Sample Data'!$C$99:$M$194,11,FALSE)=0,"",VLOOKUP($C43,'Control Sample Data'!$C$99:$M$194,11,FALSE)))</f>
        <v/>
      </c>
    </row>
    <row r="44" spans="1:25" ht="15" customHeight="1">
      <c r="A44" s="134"/>
      <c r="B44" s="143" t="s">
        <v>653</v>
      </c>
      <c r="C44" s="139"/>
      <c r="D44" s="140" t="str">
        <f>IF(ISERROR(AVERAGE(D24:D43)),"",AVERAGE(D24:D43))</f>
        <v/>
      </c>
      <c r="E44" s="140" t="str">
        <f aca="true" t="shared" si="5" ref="E44:M44">IF(ISERROR(AVERAGE(E24:E43)),"",AVERAGE(E24:E43))</f>
        <v/>
      </c>
      <c r="F44" s="140" t="str">
        <f t="shared" si="5"/>
        <v/>
      </c>
      <c r="G44" s="140" t="str">
        <f t="shared" si="5"/>
        <v/>
      </c>
      <c r="H44" s="140" t="str">
        <f t="shared" si="5"/>
        <v/>
      </c>
      <c r="I44" s="140" t="str">
        <f t="shared" si="5"/>
        <v/>
      </c>
      <c r="J44" s="140" t="str">
        <f t="shared" si="5"/>
        <v/>
      </c>
      <c r="K44" s="140" t="str">
        <f t="shared" si="5"/>
        <v/>
      </c>
      <c r="L44" s="140" t="str">
        <f t="shared" si="5"/>
        <v/>
      </c>
      <c r="M44" s="147" t="str">
        <f t="shared" si="5"/>
        <v/>
      </c>
      <c r="N44" s="143" t="s">
        <v>653</v>
      </c>
      <c r="O44" s="139"/>
      <c r="P44" s="140" t="str">
        <f>IF(ISERROR(AVERAGE(P24:P43)),"",AVERAGE(P24:P43))</f>
        <v/>
      </c>
      <c r="Q44" s="140" t="str">
        <f aca="true" t="shared" si="6" ref="Q44:Y44">IF(ISERROR(AVERAGE(Q24:Q43)),"",AVERAGE(Q24:Q43))</f>
        <v/>
      </c>
      <c r="R44" s="140" t="str">
        <f t="shared" si="6"/>
        <v/>
      </c>
      <c r="S44" s="140" t="str">
        <f t="shared" si="6"/>
        <v/>
      </c>
      <c r="T44" s="140" t="str">
        <f t="shared" si="6"/>
        <v/>
      </c>
      <c r="U44" s="140" t="str">
        <f t="shared" si="6"/>
        <v/>
      </c>
      <c r="V44" s="140" t="str">
        <f t="shared" si="6"/>
        <v/>
      </c>
      <c r="W44" s="140" t="str">
        <f t="shared" si="6"/>
        <v/>
      </c>
      <c r="X44" s="140" t="str">
        <f t="shared" si="6"/>
        <v/>
      </c>
      <c r="Y44" s="147" t="str">
        <f t="shared" si="6"/>
        <v/>
      </c>
    </row>
    <row r="120" ht="15" customHeight="1">
      <c r="A120" s="150"/>
    </row>
    <row r="121" ht="15" customHeight="1">
      <c r="A121" s="150"/>
    </row>
    <row r="122" ht="15" customHeight="1">
      <c r="A122" s="150"/>
    </row>
    <row r="123" ht="15" customHeight="1">
      <c r="A123" s="150"/>
    </row>
    <row r="124" ht="15" customHeight="1">
      <c r="A124" s="150"/>
    </row>
    <row r="125" ht="15" customHeight="1">
      <c r="A125" s="150"/>
    </row>
    <row r="126" ht="15" customHeight="1">
      <c r="A126" s="150"/>
    </row>
    <row r="127" ht="15" customHeight="1">
      <c r="A127" s="150"/>
    </row>
    <row r="128" ht="15" customHeight="1">
      <c r="A128" s="150"/>
    </row>
    <row r="129" ht="15" customHeight="1">
      <c r="A129" s="150"/>
    </row>
    <row r="130" ht="15" customHeight="1">
      <c r="A130" s="150"/>
    </row>
    <row r="131" ht="15" customHeight="1">
      <c r="A131" s="150"/>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6" t="s">
        <v>654</v>
      </c>
      <c r="B1" s="97"/>
      <c r="C1" s="97"/>
      <c r="D1" s="97"/>
      <c r="E1" s="97"/>
      <c r="F1" s="97"/>
      <c r="G1" s="97"/>
      <c r="H1" s="98"/>
      <c r="I1" s="31" t="s">
        <v>655</v>
      </c>
      <c r="J1" s="44"/>
      <c r="K1" s="44"/>
      <c r="L1" s="120" t="str">
        <f>Results!F2</f>
        <v>Test Sample</v>
      </c>
      <c r="M1" s="25"/>
    </row>
    <row r="2" spans="1:13" s="61" customFormat="1" ht="15" customHeight="1">
      <c r="A2" s="99" t="s">
        <v>656</v>
      </c>
      <c r="B2" s="100"/>
      <c r="C2" s="100" t="str">
        <f>'Gene Table'!D1</f>
        <v>QG076</v>
      </c>
      <c r="D2" s="101"/>
      <c r="E2" s="102"/>
      <c r="F2" s="103"/>
      <c r="G2" s="103"/>
      <c r="H2" s="104"/>
      <c r="I2" s="31" t="s">
        <v>657</v>
      </c>
      <c r="J2" s="44"/>
      <c r="K2" s="44"/>
      <c r="L2" s="120" t="str">
        <f>Results!G2</f>
        <v>Control Sample</v>
      </c>
      <c r="M2" s="120"/>
    </row>
    <row r="3" spans="1:13" s="61" customFormat="1" ht="15" customHeight="1">
      <c r="A3" s="105"/>
      <c r="B3" s="106"/>
      <c r="C3" s="106"/>
      <c r="D3" s="106"/>
      <c r="E3" s="106"/>
      <c r="F3" s="106"/>
      <c r="G3" s="106"/>
      <c r="H3" s="106"/>
      <c r="I3" s="106"/>
      <c r="J3" s="106"/>
      <c r="K3" s="106"/>
      <c r="L3" s="106"/>
      <c r="M3" s="121"/>
    </row>
    <row r="4" spans="1:13" s="61" customFormat="1" ht="15" customHeight="1">
      <c r="A4" s="107" t="s">
        <v>658</v>
      </c>
      <c r="B4" s="108"/>
      <c r="C4" s="109" t="s">
        <v>659</v>
      </c>
      <c r="D4" s="110">
        <v>3</v>
      </c>
      <c r="E4" s="111"/>
      <c r="F4" s="112"/>
      <c r="G4" s="112"/>
      <c r="H4" s="112"/>
      <c r="I4" s="112"/>
      <c r="J4" s="112"/>
      <c r="K4" s="112"/>
      <c r="L4" s="112"/>
      <c r="M4" s="122"/>
    </row>
    <row r="5" spans="1:13" s="61" customFormat="1" ht="15" customHeight="1">
      <c r="A5" s="105"/>
      <c r="B5" s="106"/>
      <c r="C5" s="106"/>
      <c r="D5" s="106"/>
      <c r="E5" s="106"/>
      <c r="F5" s="106"/>
      <c r="G5" s="106"/>
      <c r="H5" s="106"/>
      <c r="I5" s="106"/>
      <c r="J5" s="106"/>
      <c r="K5" s="106"/>
      <c r="L5" s="106"/>
      <c r="M5" s="121"/>
    </row>
    <row r="6" spans="1:18" s="61" customFormat="1" ht="15" customHeight="1">
      <c r="A6" s="99" t="str">
        <f>'Gene Table'!A3</f>
        <v>Plate 1</v>
      </c>
      <c r="B6" s="97"/>
      <c r="C6" s="97"/>
      <c r="D6" s="97"/>
      <c r="E6" s="97"/>
      <c r="F6" s="97"/>
      <c r="G6" s="97"/>
      <c r="H6" s="97"/>
      <c r="I6" s="97"/>
      <c r="J6" s="97"/>
      <c r="K6" s="97"/>
      <c r="L6" s="97"/>
      <c r="M6" s="98"/>
      <c r="N6" s="123"/>
      <c r="O6" s="123"/>
      <c r="P6" s="123"/>
      <c r="Q6" s="123"/>
      <c r="R6" s="123"/>
    </row>
    <row r="7" spans="1:13" ht="15" customHeight="1">
      <c r="A7" s="113" t="s">
        <v>660</v>
      </c>
      <c r="B7" s="97"/>
      <c r="C7" s="97"/>
      <c r="D7" s="97"/>
      <c r="E7" s="97"/>
      <c r="F7" s="97"/>
      <c r="G7" s="97"/>
      <c r="H7" s="97"/>
      <c r="I7" s="97"/>
      <c r="J7" s="97"/>
      <c r="K7" s="97"/>
      <c r="L7" s="97"/>
      <c r="M7" s="98"/>
    </row>
    <row r="8" spans="1:13" ht="15" customHeight="1">
      <c r="A8" s="63" t="str">
        <f>L1</f>
        <v>Test Sample</v>
      </c>
      <c r="B8" s="63"/>
      <c r="C8" s="63"/>
      <c r="D8" s="63"/>
      <c r="E8" s="63"/>
      <c r="F8" s="63"/>
      <c r="G8" s="63"/>
      <c r="H8" s="63"/>
      <c r="I8" s="63"/>
      <c r="J8" s="63"/>
      <c r="K8" s="63"/>
      <c r="L8" s="63"/>
      <c r="M8" s="63"/>
    </row>
    <row r="9" spans="1:13" ht="15" customHeight="1">
      <c r="A9" s="63" t="s">
        <v>631</v>
      </c>
      <c r="B9" s="63" t="s">
        <v>636</v>
      </c>
      <c r="C9" s="63" t="s">
        <v>637</v>
      </c>
      <c r="D9" s="63" t="s">
        <v>638</v>
      </c>
      <c r="E9" s="63" t="s">
        <v>639</v>
      </c>
      <c r="F9" s="63" t="s">
        <v>640</v>
      </c>
      <c r="G9" s="63" t="s">
        <v>641</v>
      </c>
      <c r="H9" s="63" t="s">
        <v>642</v>
      </c>
      <c r="I9" s="63" t="s">
        <v>643</v>
      </c>
      <c r="J9" s="63" t="s">
        <v>644</v>
      </c>
      <c r="K9" s="63" t="s">
        <v>645</v>
      </c>
      <c r="L9" s="77" t="s">
        <v>661</v>
      </c>
      <c r="M9" s="124" t="s">
        <v>662</v>
      </c>
    </row>
    <row r="10" spans="1:13" ht="15" customHeight="1">
      <c r="A10" s="63" t="s">
        <v>663</v>
      </c>
      <c r="B10" s="114" t="str">
        <f>IF(ISERROR(AVERAGE(Calculations!D98:D99)),"",AVERAGE(Calculations!D98:D99))</f>
        <v/>
      </c>
      <c r="C10" s="114" t="str">
        <f>IF(ISERROR(AVERAGE(Calculations!E98:E99)),"",AVERAGE(Calculations!E98:E99))</f>
        <v/>
      </c>
      <c r="D10" s="114" t="str">
        <f>IF(ISERROR(AVERAGE(Calculations!F98:F99)),"",AVERAGE(Calculations!F98:F99))</f>
        <v/>
      </c>
      <c r="E10" s="114" t="str">
        <f>IF(ISERROR(AVERAGE(Calculations!G98:G99)),"",AVERAGE(Calculations!G98:G99))</f>
        <v/>
      </c>
      <c r="F10" s="114" t="str">
        <f>IF(ISERROR(AVERAGE(Calculations!H98:H99)),"",AVERAGE(Calculations!H98:H99))</f>
        <v/>
      </c>
      <c r="G10" s="114" t="str">
        <f>IF(ISERROR(AVERAGE(Calculations!I98:I99)),"",AVERAGE(Calculations!I98:I99))</f>
        <v/>
      </c>
      <c r="H10" s="114" t="str">
        <f>IF(ISERROR(AVERAGE(Calculations!J98:J99)),"",AVERAGE(Calculations!J98:J99))</f>
        <v/>
      </c>
      <c r="I10" s="114" t="str">
        <f>IF(ISERROR(AVERAGE(Calculations!K98:K99)),"",AVERAGE(Calculations!K98:K99))</f>
        <v/>
      </c>
      <c r="J10" s="114" t="str">
        <f>IF(ISERROR(AVERAGE(Calculations!L98:L99)),"",AVERAGE(Calculations!L98:L99))</f>
        <v/>
      </c>
      <c r="K10" s="114" t="str">
        <f>IF(ISERROR(AVERAGE(Calculations!M98:M99)),"",AVERAGE(Calculations!M98:M99))</f>
        <v/>
      </c>
      <c r="L10" s="125" t="e">
        <f aca="true" t="shared" si="0" ref="L10:L13">AVERAGE(B10:K10)</f>
        <v>#DIV/0!</v>
      </c>
      <c r="M10" s="125" t="e">
        <f>STDEV(B10:K10)</f>
        <v>#DIV/0!</v>
      </c>
    </row>
    <row r="11" spans="1:13" ht="15" customHeight="1">
      <c r="A11" s="77" t="s">
        <v>664</v>
      </c>
      <c r="B11" s="114" t="str">
        <f>IF(ISERROR(STDEV(Calculations!D98:D99)),"",STDEV(Calculations!D98:D99))</f>
        <v/>
      </c>
      <c r="C11" s="114" t="str">
        <f>IF(ISERROR(STDEV(Calculations!E98:E99)),"",STDEV(Calculations!E98:E99))</f>
        <v/>
      </c>
      <c r="D11" s="114" t="str">
        <f>IF(ISERROR(STDEV(Calculations!F98:F99)),"",STDEV(Calculations!F98:F99))</f>
        <v/>
      </c>
      <c r="E11" s="114" t="str">
        <f>IF(ISERROR(STDEV(Calculations!G98:G99)),"",STDEV(Calculations!G98:G99))</f>
        <v/>
      </c>
      <c r="F11" s="114" t="str">
        <f>IF(ISERROR(STDEV(Calculations!H98:H99)),"",STDEV(Calculations!H98:H99))</f>
        <v/>
      </c>
      <c r="G11" s="114" t="str">
        <f>IF(ISERROR(STDEV(Calculations!I98:I99)),"",STDEV(Calculations!I98:I99))</f>
        <v/>
      </c>
      <c r="H11" s="114" t="str">
        <f>IF(ISERROR(STDEV(Calculations!J98:J99)),"",STDEV(Calculations!J98:J99))</f>
        <v/>
      </c>
      <c r="I11" s="114" t="str">
        <f>IF(ISERROR(STDEV(Calculations!K98:K99)),"",STDEV(Calculations!K98:K99))</f>
        <v/>
      </c>
      <c r="J11" s="114" t="str">
        <f>IF(ISERROR(STDEV(Calculations!L98:L99)),"",STDEV(Calculations!L98:L99))</f>
        <v/>
      </c>
      <c r="K11" s="114" t="str">
        <f>IF(ISERROR(STDEV(Calculations!M98:M99)),"",STDEV(Calculations!M98:M99))</f>
        <v/>
      </c>
      <c r="L11" s="125" t="e">
        <f t="shared" si="0"/>
        <v>#DIV/0!</v>
      </c>
      <c r="M11" s="125" t="s">
        <v>665</v>
      </c>
    </row>
    <row r="12" spans="1:13" ht="15" customHeight="1">
      <c r="A12" s="63" t="s">
        <v>666</v>
      </c>
      <c r="B12" s="114" t="str">
        <f>IF(ISERROR(AVERAGE(Calculations!D96:D97)),"",AVERAGE(Calculations!D96:D97))</f>
        <v/>
      </c>
      <c r="C12" s="114" t="str">
        <f>IF(ISERROR(AVERAGE(Calculations!E96:E97)),"",AVERAGE(Calculations!E96:E97))</f>
        <v/>
      </c>
      <c r="D12" s="114" t="str">
        <f>IF(ISERROR(AVERAGE(Calculations!F96:F97)),"",AVERAGE(Calculations!F96:F97))</f>
        <v/>
      </c>
      <c r="E12" s="114" t="str">
        <f>IF(ISERROR(AVERAGE(Calculations!G96:G97)),"",AVERAGE(Calculations!G96:G97))</f>
        <v/>
      </c>
      <c r="F12" s="114" t="str">
        <f>IF(ISERROR(AVERAGE(Calculations!H96:H97)),"",AVERAGE(Calculations!H96:H97))</f>
        <v/>
      </c>
      <c r="G12" s="114" t="str">
        <f>IF(ISERROR(AVERAGE(Calculations!I96:I97)),"",AVERAGE(Calculations!I96:I97))</f>
        <v/>
      </c>
      <c r="H12" s="114" t="str">
        <f>IF(ISERROR(AVERAGE(Calculations!J96:J97)),"",AVERAGE(Calculations!J96:J97))</f>
        <v/>
      </c>
      <c r="I12" s="114" t="str">
        <f>IF(ISERROR(AVERAGE(Calculations!K96:K97)),"",AVERAGE(Calculations!K96:K97))</f>
        <v/>
      </c>
      <c r="J12" s="114" t="str">
        <f>IF(ISERROR(AVERAGE(Calculations!L96:L97)),"",AVERAGE(Calculations!L96:L97))</f>
        <v/>
      </c>
      <c r="K12" s="114" t="str">
        <f>IF(ISERROR(AVERAGE(Calculations!M96:M97)),"",AVERAGE(Calculations!M96:M97))</f>
        <v/>
      </c>
      <c r="L12" s="125" t="e">
        <f t="shared" si="0"/>
        <v>#DIV/0!</v>
      </c>
      <c r="M12" s="125" t="e">
        <f>STDEV(B12:K12)</f>
        <v>#DIV/0!</v>
      </c>
    </row>
    <row r="13" spans="1:13" ht="15" customHeight="1">
      <c r="A13" s="77" t="s">
        <v>667</v>
      </c>
      <c r="B13" s="114" t="str">
        <f>IF(ISERROR(STDEV(Calculations!D96:D97)),"",STDEV(Calculations!D96:D97))</f>
        <v/>
      </c>
      <c r="C13" s="114" t="str">
        <f>IF(ISERROR(STDEV(Calculations!E96:E97)),"",STDEV(Calculations!E96:E97))</f>
        <v/>
      </c>
      <c r="D13" s="114" t="str">
        <f>IF(ISERROR(STDEV(Calculations!F96:F97)),"",STDEV(Calculations!F96:F97))</f>
        <v/>
      </c>
      <c r="E13" s="114" t="str">
        <f>IF(ISERROR(STDEV(Calculations!G96:G97)),"",STDEV(Calculations!G96:G97))</f>
        <v/>
      </c>
      <c r="F13" s="114" t="str">
        <f>IF(ISERROR(STDEV(Calculations!H96:H97)),"",STDEV(Calculations!H96:H97))</f>
        <v/>
      </c>
      <c r="G13" s="114" t="str">
        <f>IF(ISERROR(STDEV(Calculations!I96:I97)),"",STDEV(Calculations!I96:I97))</f>
        <v/>
      </c>
      <c r="H13" s="114" t="str">
        <f>IF(ISERROR(STDEV(Calculations!J96:J97)),"",STDEV(Calculations!J96:J97))</f>
        <v/>
      </c>
      <c r="I13" s="114" t="str">
        <f>IF(ISERROR(STDEV(Calculations!K96:K97)),"",STDEV(Calculations!K96:K97))</f>
        <v/>
      </c>
      <c r="J13" s="114" t="str">
        <f>IF(ISERROR(STDEV(Calculations!L96:L97)),"",STDEV(Calculations!L96:L97))</f>
        <v/>
      </c>
      <c r="K13" s="114" t="str">
        <f>IF(ISERROR(STDEV(Calculations!M96:M97)),"",STDEV(Calculations!M96:M97))</f>
        <v/>
      </c>
      <c r="L13" s="125" t="e">
        <f t="shared" si="0"/>
        <v>#DIV/0!</v>
      </c>
      <c r="M13" s="125" t="s">
        <v>665</v>
      </c>
    </row>
    <row r="14" spans="1:13" ht="15" customHeight="1">
      <c r="A14" s="58" t="str">
        <f>L2</f>
        <v>Control Sample</v>
      </c>
      <c r="B14" s="59"/>
      <c r="C14" s="59"/>
      <c r="D14" s="59"/>
      <c r="E14" s="59"/>
      <c r="F14" s="59"/>
      <c r="G14" s="59"/>
      <c r="H14" s="59"/>
      <c r="I14" s="59"/>
      <c r="J14" s="59"/>
      <c r="K14" s="59"/>
      <c r="L14" s="59"/>
      <c r="M14" s="60"/>
    </row>
    <row r="15" spans="1:13" ht="15" customHeight="1">
      <c r="A15" s="63" t="s">
        <v>631</v>
      </c>
      <c r="B15" s="63" t="s">
        <v>636</v>
      </c>
      <c r="C15" s="63" t="s">
        <v>637</v>
      </c>
      <c r="D15" s="63" t="s">
        <v>638</v>
      </c>
      <c r="E15" s="63" t="s">
        <v>639</v>
      </c>
      <c r="F15" s="63" t="s">
        <v>640</v>
      </c>
      <c r="G15" s="63" t="s">
        <v>641</v>
      </c>
      <c r="H15" s="63" t="s">
        <v>642</v>
      </c>
      <c r="I15" s="63" t="s">
        <v>643</v>
      </c>
      <c r="J15" s="63" t="s">
        <v>644</v>
      </c>
      <c r="K15" s="63" t="s">
        <v>645</v>
      </c>
      <c r="L15" s="77" t="s">
        <v>661</v>
      </c>
      <c r="M15" s="124" t="s">
        <v>662</v>
      </c>
    </row>
    <row r="16" spans="1:13" ht="15" customHeight="1">
      <c r="A16" s="63" t="s">
        <v>663</v>
      </c>
      <c r="B16" s="114" t="str">
        <f>IF(ISERROR(AVERAGE(Calculations!P98:P99)),"",AVERAGE(Calculations!P98:P99))</f>
        <v/>
      </c>
      <c r="C16" s="114" t="str">
        <f>IF(ISERROR(AVERAGE(Calculations!Q98:Q99)),"",AVERAGE(Calculations!Q98:Q99))</f>
        <v/>
      </c>
      <c r="D16" s="114" t="str">
        <f>IF(ISERROR(AVERAGE(Calculations!R98:R99)),"",AVERAGE(Calculations!R98:R99))</f>
        <v/>
      </c>
      <c r="E16" s="114" t="str">
        <f>IF(ISERROR(AVERAGE(Calculations!S98:S99)),"",AVERAGE(Calculations!S98:S99))</f>
        <v/>
      </c>
      <c r="F16" s="114" t="str">
        <f>IF(ISERROR(AVERAGE(Calculations!T98:T99)),"",AVERAGE(Calculations!T98:T99))</f>
        <v/>
      </c>
      <c r="G16" s="114" t="str">
        <f>IF(ISERROR(AVERAGE(Calculations!U98:U99)),"",AVERAGE(Calculations!U98:U99))</f>
        <v/>
      </c>
      <c r="H16" s="114" t="str">
        <f>IF(ISERROR(AVERAGE(Calculations!V98:V99)),"",AVERAGE(Calculations!V98:V99))</f>
        <v/>
      </c>
      <c r="I16" s="114" t="str">
        <f>IF(ISERROR(AVERAGE(Calculations!W98:W99)),"",AVERAGE(Calculations!W98:W99))</f>
        <v/>
      </c>
      <c r="J16" s="114" t="str">
        <f>IF(ISERROR(AVERAGE(Calculations!X98:X99)),"",AVERAGE(Calculations!X98:X99))</f>
        <v/>
      </c>
      <c r="K16" s="114" t="str">
        <f>IF(ISERROR(AVERAGE(Calculations!Y98:Y99)),"",AVERAGE(Calculations!Y98:Y99))</f>
        <v/>
      </c>
      <c r="L16" s="125" t="e">
        <f aca="true" t="shared" si="1" ref="L16:L19">AVERAGE(B16:K16)</f>
        <v>#DIV/0!</v>
      </c>
      <c r="M16" s="125" t="e">
        <f>STDEV(B16:K16)</f>
        <v>#DIV/0!</v>
      </c>
    </row>
    <row r="17" spans="1:13" ht="15" customHeight="1">
      <c r="A17" s="77" t="s">
        <v>664</v>
      </c>
      <c r="B17" s="114" t="str">
        <f>IF(ISERROR(STDEV(Calculations!P98:P99)),"",STDEV(Calculations!P98:P99))</f>
        <v/>
      </c>
      <c r="C17" s="114" t="str">
        <f>IF(ISERROR(STDEV(Calculations!Q98:Q99)),"",STDEV(Calculations!Q98:Q99))</f>
        <v/>
      </c>
      <c r="D17" s="114" t="str">
        <f>IF(ISERROR(STDEV(Calculations!R98:R99)),"",STDEV(Calculations!R98:R99))</f>
        <v/>
      </c>
      <c r="E17" s="114" t="str">
        <f>IF(ISERROR(STDEV(Calculations!S98:S99)),"",STDEV(Calculations!S98:S99))</f>
        <v/>
      </c>
      <c r="F17" s="114" t="str">
        <f>IF(ISERROR(STDEV(Calculations!T98:T99)),"",STDEV(Calculations!T98:T99))</f>
        <v/>
      </c>
      <c r="G17" s="114" t="str">
        <f>IF(ISERROR(STDEV(Calculations!U98:U99)),"",STDEV(Calculations!U98:U99))</f>
        <v/>
      </c>
      <c r="H17" s="114" t="str">
        <f>IF(ISERROR(STDEV(Calculations!V98:V99)),"",STDEV(Calculations!V98:V99))</f>
        <v/>
      </c>
      <c r="I17" s="114" t="str">
        <f>IF(ISERROR(STDEV(Calculations!W98:W99)),"",STDEV(Calculations!W98:W99))</f>
        <v/>
      </c>
      <c r="J17" s="114" t="str">
        <f>IF(ISERROR(STDEV(Calculations!X98:X99)),"",STDEV(Calculations!X98:X99))</f>
        <v/>
      </c>
      <c r="K17" s="114" t="str">
        <f>IF(ISERROR(STDEV(Calculations!Y98:Y99)),"",STDEV(Calculations!Y98:Y99))</f>
        <v/>
      </c>
      <c r="L17" s="125" t="e">
        <f t="shared" si="1"/>
        <v>#DIV/0!</v>
      </c>
      <c r="M17" s="125" t="s">
        <v>665</v>
      </c>
    </row>
    <row r="18" spans="1:13" ht="15" customHeight="1">
      <c r="A18" s="63" t="s">
        <v>666</v>
      </c>
      <c r="B18" s="114" t="str">
        <f>IF(ISERROR(AVERAGE(Calculations!P96:P97)),"",AVERAGE(Calculations!P96:P97))</f>
        <v/>
      </c>
      <c r="C18" s="114" t="str">
        <f>IF(ISERROR(AVERAGE(Calculations!Q96:Q97)),"",AVERAGE(Calculations!Q96:Q97))</f>
        <v/>
      </c>
      <c r="D18" s="114" t="str">
        <f>IF(ISERROR(AVERAGE(Calculations!R96:R97)),"",AVERAGE(Calculations!R96:R97))</f>
        <v/>
      </c>
      <c r="E18" s="114" t="str">
        <f>IF(ISERROR(AVERAGE(Calculations!S96:S97)),"",AVERAGE(Calculations!S96:S97))</f>
        <v/>
      </c>
      <c r="F18" s="114" t="str">
        <f>IF(ISERROR(AVERAGE(Calculations!T96:T97)),"",AVERAGE(Calculations!T96:T97))</f>
        <v/>
      </c>
      <c r="G18" s="114" t="str">
        <f>IF(ISERROR(AVERAGE(Calculations!U96:U97)),"",AVERAGE(Calculations!U96:U97))</f>
        <v/>
      </c>
      <c r="H18" s="114" t="str">
        <f>IF(ISERROR(AVERAGE(Calculations!V96:V97)),"",AVERAGE(Calculations!V96:V97))</f>
        <v/>
      </c>
      <c r="I18" s="114" t="str">
        <f>IF(ISERROR(AVERAGE(Calculations!W96:W97)),"",AVERAGE(Calculations!W96:W97))</f>
        <v/>
      </c>
      <c r="J18" s="114" t="str">
        <f>IF(ISERROR(AVERAGE(Calculations!X96:X97)),"",AVERAGE(Calculations!X96:X97))</f>
        <v/>
      </c>
      <c r="K18" s="114" t="str">
        <f>IF(ISERROR(AVERAGE(Calculations!Y96:Y97)),"",AVERAGE(Calculations!Y96:Y97))</f>
        <v/>
      </c>
      <c r="L18" s="125" t="e">
        <f t="shared" si="1"/>
        <v>#DIV/0!</v>
      </c>
      <c r="M18" s="125" t="e">
        <f>STDEV(B18:K18)</f>
        <v>#DIV/0!</v>
      </c>
    </row>
    <row r="19" spans="1:13" ht="15" customHeight="1">
      <c r="A19" s="77" t="s">
        <v>667</v>
      </c>
      <c r="B19" s="114" t="str">
        <f>IF(ISERROR(STDEV(Calculations!P96:P97)),"",STDEV(Calculations!P96:P97))</f>
        <v/>
      </c>
      <c r="C19" s="114" t="str">
        <f>IF(ISERROR(STDEV(Calculations!Q96:Q97)),"",STDEV(Calculations!Q96:Q97))</f>
        <v/>
      </c>
      <c r="D19" s="114" t="str">
        <f>IF(ISERROR(STDEV(Calculations!R96:R97)),"",STDEV(Calculations!R96:R97))</f>
        <v/>
      </c>
      <c r="E19" s="114" t="str">
        <f>IF(ISERROR(STDEV(Calculations!S96:S97)),"",STDEV(Calculations!S96:S97))</f>
        <v/>
      </c>
      <c r="F19" s="114" t="str">
        <f>IF(ISERROR(STDEV(Calculations!T96:T97)),"",STDEV(Calculations!T96:T97))</f>
        <v/>
      </c>
      <c r="G19" s="114" t="str">
        <f>IF(ISERROR(STDEV(Calculations!U96:U97)),"",STDEV(Calculations!U96:U97))</f>
        <v/>
      </c>
      <c r="H19" s="114" t="str">
        <f>IF(ISERROR(STDEV(Calculations!V96:V97)),"",STDEV(Calculations!V96:V97))</f>
        <v/>
      </c>
      <c r="I19" s="114" t="str">
        <f>IF(ISERROR(STDEV(Calculations!W96:W97)),"",STDEV(Calculations!W96:W97))</f>
        <v/>
      </c>
      <c r="J19" s="114" t="str">
        <f>IF(ISERROR(STDEV(Calculations!X96:X97)),"",STDEV(Calculations!X96:X97))</f>
        <v/>
      </c>
      <c r="K19" s="114" t="str">
        <f>IF(ISERROR(STDEV(Calculations!Y96:Y97)),"",STDEV(Calculations!Y96:Y97))</f>
        <v/>
      </c>
      <c r="L19" s="125" t="e">
        <f t="shared" si="1"/>
        <v>#DIV/0!</v>
      </c>
      <c r="M19" s="125" t="s">
        <v>665</v>
      </c>
    </row>
    <row r="20" spans="1:11" ht="15" customHeight="1">
      <c r="A20" s="113" t="s">
        <v>668</v>
      </c>
      <c r="B20" s="97"/>
      <c r="C20" s="97"/>
      <c r="D20" s="97"/>
      <c r="E20" s="97"/>
      <c r="F20" s="97"/>
      <c r="G20" s="97"/>
      <c r="H20" s="97"/>
      <c r="I20" s="97"/>
      <c r="J20" s="97"/>
      <c r="K20" s="98"/>
    </row>
    <row r="21" spans="1:13" ht="15" customHeight="1">
      <c r="A21" s="63" t="str">
        <f>L1</f>
        <v>Test Sample</v>
      </c>
      <c r="B21" s="63"/>
      <c r="C21" s="63"/>
      <c r="D21" s="63"/>
      <c r="E21" s="63"/>
      <c r="F21" s="63"/>
      <c r="G21" s="63"/>
      <c r="H21" s="63"/>
      <c r="I21" s="63"/>
      <c r="J21" s="63"/>
      <c r="K21" s="63"/>
      <c r="L21" s="126"/>
      <c r="M21" s="126"/>
    </row>
    <row r="22" spans="1:13" ht="15" customHeight="1">
      <c r="A22" s="63" t="s">
        <v>631</v>
      </c>
      <c r="B22" s="63" t="s">
        <v>636</v>
      </c>
      <c r="C22" s="63" t="s">
        <v>637</v>
      </c>
      <c r="D22" s="63" t="s">
        <v>638</v>
      </c>
      <c r="E22" s="63" t="s">
        <v>639</v>
      </c>
      <c r="F22" s="63" t="s">
        <v>640</v>
      </c>
      <c r="G22" s="63" t="s">
        <v>641</v>
      </c>
      <c r="H22" s="63" t="s">
        <v>642</v>
      </c>
      <c r="I22" s="63" t="s">
        <v>643</v>
      </c>
      <c r="J22" s="63" t="s">
        <v>644</v>
      </c>
      <c r="K22" s="63" t="s">
        <v>645</v>
      </c>
      <c r="L22" s="126"/>
      <c r="M22" s="126"/>
    </row>
    <row r="23" spans="1:13" ht="15" customHeight="1">
      <c r="A23" s="63" t="s">
        <v>669</v>
      </c>
      <c r="B23" s="114" t="str">
        <f>IF(ISERR(B12-B10),"",B12-B10)</f>
        <v/>
      </c>
      <c r="C23" s="114" t="str">
        <f aca="true" t="shared" si="2" ref="C23:K23">IF(ISERR(C12-C10),"",C12-C10)</f>
        <v/>
      </c>
      <c r="D23" s="114" t="str">
        <f t="shared" si="2"/>
        <v/>
      </c>
      <c r="E23" s="114" t="str">
        <f t="shared" si="2"/>
        <v/>
      </c>
      <c r="F23" s="114" t="str">
        <f t="shared" si="2"/>
        <v/>
      </c>
      <c r="G23" s="114" t="str">
        <f t="shared" si="2"/>
        <v/>
      </c>
      <c r="H23" s="114" t="str">
        <f t="shared" si="2"/>
        <v/>
      </c>
      <c r="I23" s="114" t="str">
        <f t="shared" si="2"/>
        <v/>
      </c>
      <c r="J23" s="114" t="str">
        <f t="shared" si="2"/>
        <v/>
      </c>
      <c r="K23" s="114" t="str">
        <f t="shared" si="2"/>
        <v/>
      </c>
      <c r="L23" s="127"/>
      <c r="M23" s="128"/>
    </row>
    <row r="24" spans="1:13" ht="15" customHeight="1">
      <c r="A24" s="77" t="s">
        <v>670</v>
      </c>
      <c r="B24" s="115" t="str">
        <f>IF(B23="","",IF(B23&lt;$D$4,"Pass","FAIL"))</f>
        <v/>
      </c>
      <c r="C24" s="115" t="str">
        <f aca="true" t="shared" si="3" ref="C24:K24">IF(C23="","",IF(C23&lt;$D$4,"Pass","FAIL"))</f>
        <v/>
      </c>
      <c r="D24" s="115" t="str">
        <f t="shared" si="3"/>
        <v/>
      </c>
      <c r="E24" s="115" t="str">
        <f t="shared" si="3"/>
        <v/>
      </c>
      <c r="F24" s="115" t="str">
        <f t="shared" si="3"/>
        <v/>
      </c>
      <c r="G24" s="115" t="str">
        <f t="shared" si="3"/>
        <v/>
      </c>
      <c r="H24" s="115" t="str">
        <f t="shared" si="3"/>
        <v/>
      </c>
      <c r="I24" s="115" t="str">
        <f t="shared" si="3"/>
        <v/>
      </c>
      <c r="J24" s="115" t="str">
        <f t="shared" si="3"/>
        <v/>
      </c>
      <c r="K24" s="115" t="str">
        <f t="shared" si="3"/>
        <v/>
      </c>
      <c r="L24" s="129"/>
      <c r="M24" s="129"/>
    </row>
    <row r="25" spans="1:11" ht="15" customHeight="1">
      <c r="A25" s="63" t="str">
        <f>L2</f>
        <v>Control Sample</v>
      </c>
      <c r="B25" s="63"/>
      <c r="C25" s="63"/>
      <c r="D25" s="63"/>
      <c r="E25" s="63"/>
      <c r="F25" s="63"/>
      <c r="G25" s="63"/>
      <c r="H25" s="63"/>
      <c r="I25" s="63"/>
      <c r="J25" s="63"/>
      <c r="K25" s="63"/>
    </row>
    <row r="26" spans="1:11" ht="15" customHeight="1">
      <c r="A26" s="63" t="s">
        <v>631</v>
      </c>
      <c r="B26" s="63" t="s">
        <v>636</v>
      </c>
      <c r="C26" s="63" t="s">
        <v>637</v>
      </c>
      <c r="D26" s="63" t="s">
        <v>638</v>
      </c>
      <c r="E26" s="63" t="s">
        <v>639</v>
      </c>
      <c r="F26" s="63" t="s">
        <v>640</v>
      </c>
      <c r="G26" s="63" t="s">
        <v>641</v>
      </c>
      <c r="H26" s="63" t="s">
        <v>642</v>
      </c>
      <c r="I26" s="63" t="s">
        <v>643</v>
      </c>
      <c r="J26" s="63" t="s">
        <v>644</v>
      </c>
      <c r="K26" s="63" t="s">
        <v>645</v>
      </c>
    </row>
    <row r="27" spans="1:11" ht="15" customHeight="1">
      <c r="A27" s="63" t="s">
        <v>669</v>
      </c>
      <c r="B27" s="114" t="str">
        <f>IF(ISERR(B18-B16),"",B18-B16)</f>
        <v/>
      </c>
      <c r="C27" s="114" t="str">
        <f aca="true" t="shared" si="4" ref="C27:K27">IF(ISERR(C18-C16),"",C18-C16)</f>
        <v/>
      </c>
      <c r="D27" s="114" t="str">
        <f t="shared" si="4"/>
        <v/>
      </c>
      <c r="E27" s="114" t="str">
        <f t="shared" si="4"/>
        <v/>
      </c>
      <c r="F27" s="114" t="str">
        <f t="shared" si="4"/>
        <v/>
      </c>
      <c r="G27" s="114" t="str">
        <f t="shared" si="4"/>
        <v/>
      </c>
      <c r="H27" s="114" t="str">
        <f t="shared" si="4"/>
        <v/>
      </c>
      <c r="I27" s="114" t="str">
        <f t="shared" si="4"/>
        <v/>
      </c>
      <c r="J27" s="114" t="str">
        <f t="shared" si="4"/>
        <v/>
      </c>
      <c r="K27" s="114" t="str">
        <f t="shared" si="4"/>
        <v/>
      </c>
    </row>
    <row r="28" spans="1:11" ht="15" customHeight="1">
      <c r="A28" s="77" t="s">
        <v>670</v>
      </c>
      <c r="B28" s="115" t="str">
        <f>IF(B27="","",IF(B27&lt;$D$4,"Pass","FAIL"))</f>
        <v/>
      </c>
      <c r="C28" s="115" t="str">
        <f aca="true" t="shared" si="5" ref="C28:K28">IF(C27="","",IF(C27&lt;$D$4,"Pass","FAIL"))</f>
        <v/>
      </c>
      <c r="D28" s="115" t="str">
        <f t="shared" si="5"/>
        <v/>
      </c>
      <c r="E28" s="115" t="str">
        <f t="shared" si="5"/>
        <v/>
      </c>
      <c r="F28" s="115" t="str">
        <f t="shared" si="5"/>
        <v/>
      </c>
      <c r="G28" s="115" t="str">
        <f t="shared" si="5"/>
        <v/>
      </c>
      <c r="H28" s="115" t="str">
        <f t="shared" si="5"/>
        <v/>
      </c>
      <c r="I28" s="115" t="str">
        <f t="shared" si="5"/>
        <v/>
      </c>
      <c r="J28" s="115" t="str">
        <f t="shared" si="5"/>
        <v/>
      </c>
      <c r="K28" s="115" t="str">
        <f t="shared" si="5"/>
        <v/>
      </c>
    </row>
    <row r="29" spans="1:11" ht="15" customHeight="1">
      <c r="A29" s="116" t="s">
        <v>671</v>
      </c>
      <c r="B29" s="117"/>
      <c r="C29" s="117"/>
      <c r="D29" s="117"/>
      <c r="E29" s="117"/>
      <c r="F29" s="117"/>
      <c r="G29" s="117"/>
      <c r="H29" s="117"/>
      <c r="I29" s="117"/>
      <c r="J29" s="117"/>
      <c r="K29" s="117"/>
    </row>
    <row r="30" spans="1:11" ht="15" customHeight="1">
      <c r="A30" s="63" t="str">
        <f>L1</f>
        <v>Test Sample</v>
      </c>
      <c r="B30" s="63"/>
      <c r="C30" s="63"/>
      <c r="D30" s="63"/>
      <c r="E30" s="63"/>
      <c r="F30" s="63"/>
      <c r="G30" s="63"/>
      <c r="H30" s="63"/>
      <c r="I30" s="63"/>
      <c r="J30" s="63"/>
      <c r="K30" s="63"/>
    </row>
    <row r="31" spans="1:11" ht="15" customHeight="1">
      <c r="A31" s="63" t="s">
        <v>631</v>
      </c>
      <c r="B31" s="63" t="s">
        <v>636</v>
      </c>
      <c r="C31" s="63" t="s">
        <v>637</v>
      </c>
      <c r="D31" s="63" t="s">
        <v>638</v>
      </c>
      <c r="E31" s="63" t="s">
        <v>639</v>
      </c>
      <c r="F31" s="63" t="s">
        <v>640</v>
      </c>
      <c r="G31" s="63" t="s">
        <v>641</v>
      </c>
      <c r="H31" s="63" t="s">
        <v>642</v>
      </c>
      <c r="I31" s="63" t="s">
        <v>643</v>
      </c>
      <c r="J31" s="63" t="s">
        <v>644</v>
      </c>
      <c r="K31" s="63" t="s">
        <v>645</v>
      </c>
    </row>
    <row r="32" spans="1:11" ht="15" customHeight="1">
      <c r="A32" s="63" t="s">
        <v>672</v>
      </c>
      <c r="B32" s="118" t="str">
        <f>IF(ISERROR(STDEV(Calculations!D88:D89)),"",STDEV(Calculations!D88:D89))</f>
        <v/>
      </c>
      <c r="C32" s="118" t="str">
        <f>IF(ISERROR(STDEV(Calculations!E88:E89)),"",STDEV(Calculations!E88:E89))</f>
        <v/>
      </c>
      <c r="D32" s="118" t="str">
        <f>IF(ISERROR(STDEV(Calculations!F88:F89)),"",STDEV(Calculations!F88:F89))</f>
        <v/>
      </c>
      <c r="E32" s="118" t="str">
        <f>IF(ISERROR(STDEV(Calculations!G88:G89)),"",STDEV(Calculations!G88:G89))</f>
        <v/>
      </c>
      <c r="F32" s="118" t="str">
        <f>IF(ISERROR(STDEV(Calculations!H88:H89)),"",STDEV(Calculations!H88:H89))</f>
        <v/>
      </c>
      <c r="G32" s="118" t="str">
        <f>IF(ISERROR(STDEV(Calculations!I88:I89)),"",STDEV(Calculations!I88:I89))</f>
        <v/>
      </c>
      <c r="H32" s="118" t="str">
        <f>IF(ISERROR(STDEV(Calculations!J88:J89)),"",STDEV(Calculations!J88:J89))</f>
        <v/>
      </c>
      <c r="I32" s="118" t="str">
        <f>IF(ISERROR(STDEV(Calculations!K88:K89)),"",STDEV(Calculations!K88:K89))</f>
        <v/>
      </c>
      <c r="J32" s="118" t="str">
        <f>IF(ISERROR(STDEV(Calculations!L88:L89)),"",STDEV(Calculations!L88:L89))</f>
        <v/>
      </c>
      <c r="K32" s="118" t="str">
        <f>IF(ISERROR(STDEV(Calculations!M88:M89)),"",STDEV(Calculations!M88:M89))</f>
        <v/>
      </c>
    </row>
    <row r="33" spans="1:11" ht="15" customHeight="1">
      <c r="A33" s="77" t="s">
        <v>673</v>
      </c>
      <c r="B33" s="119" t="str">
        <f>IF(B32="","",IF(OR(B32&lt;&gt;0,Calculations!D88&lt;&gt;35,Calculations!D89&lt;&gt;35),"No","Pass"))</f>
        <v/>
      </c>
      <c r="C33" s="119" t="str">
        <f>IF(C32="","",IF(OR(C32&lt;&gt;0,Calculations!E88&lt;&gt;35,Calculations!E89&lt;&gt;35),"No","Pass"))</f>
        <v/>
      </c>
      <c r="D33" s="119" t="str">
        <f>IF(D32="","",IF(OR(D32&lt;&gt;0,Calculations!F88&lt;&gt;35,Calculations!F89&lt;&gt;35),"No","Pass"))</f>
        <v/>
      </c>
      <c r="E33" s="119" t="str">
        <f>IF(E32="","",IF(OR(E32&lt;&gt;0,Calculations!G88&lt;&gt;35,Calculations!G89&lt;&gt;35),"No","Pass"))</f>
        <v/>
      </c>
      <c r="F33" s="119" t="str">
        <f>IF(F32="","",IF(OR(F32&lt;&gt;0,Calculations!H88&lt;&gt;35,Calculations!H89&lt;&gt;35),"No","Pass"))</f>
        <v/>
      </c>
      <c r="G33" s="119" t="str">
        <f>IF(G32="","",IF(OR(G32&lt;&gt;0,Calculations!I88&lt;&gt;35,Calculations!I89&lt;&gt;35),"No","Pass"))</f>
        <v/>
      </c>
      <c r="H33" s="119" t="str">
        <f>IF(H32="","",IF(OR(H32&lt;&gt;0,Calculations!J88&lt;&gt;35,Calculations!J89&lt;&gt;35),"No","Pass"))</f>
        <v/>
      </c>
      <c r="I33" s="119" t="str">
        <f>IF(I32="","",IF(OR(I32&lt;&gt;0,Calculations!K88&lt;&gt;35,Calculations!K89&lt;&gt;35),"No","Pass"))</f>
        <v/>
      </c>
      <c r="J33" s="119" t="str">
        <f>IF(J32="","",IF(OR(J32&lt;&gt;0,Calculations!L88&lt;&gt;35,Calculations!L89&lt;&gt;35),"No","Pass"))</f>
        <v/>
      </c>
      <c r="K33" s="119" t="str">
        <f>IF(K32="","",IF(OR(K32&lt;&gt;0,Calculations!M88&lt;&gt;35,Calculations!M89&lt;&gt;35),"No","Pass"))</f>
        <v/>
      </c>
    </row>
    <row r="34" spans="1:11" ht="15" customHeight="1">
      <c r="A34" s="63" t="str">
        <f>L2</f>
        <v>Control Sample</v>
      </c>
      <c r="B34" s="63"/>
      <c r="C34" s="63"/>
      <c r="D34" s="63"/>
      <c r="E34" s="63"/>
      <c r="F34" s="63"/>
      <c r="G34" s="63"/>
      <c r="H34" s="63"/>
      <c r="I34" s="63"/>
      <c r="J34" s="63"/>
      <c r="K34" s="63"/>
    </row>
    <row r="35" spans="1:11" ht="15" customHeight="1">
      <c r="A35" s="63" t="s">
        <v>631</v>
      </c>
      <c r="B35" s="63" t="s">
        <v>636</v>
      </c>
      <c r="C35" s="63" t="s">
        <v>637</v>
      </c>
      <c r="D35" s="63" t="s">
        <v>638</v>
      </c>
      <c r="E35" s="63" t="s">
        <v>639</v>
      </c>
      <c r="F35" s="63" t="s">
        <v>640</v>
      </c>
      <c r="G35" s="63" t="s">
        <v>641</v>
      </c>
      <c r="H35" s="63" t="s">
        <v>642</v>
      </c>
      <c r="I35" s="63" t="s">
        <v>643</v>
      </c>
      <c r="J35" s="63" t="s">
        <v>644</v>
      </c>
      <c r="K35" s="63" t="s">
        <v>645</v>
      </c>
    </row>
    <row r="36" spans="1:11" ht="15" customHeight="1">
      <c r="A36" s="63" t="s">
        <v>672</v>
      </c>
      <c r="B36" s="118" t="str">
        <f>IF(ISERROR(STDEV(Calculations!P88:P89)),"",STDEV(Calculations!P88:P89))</f>
        <v/>
      </c>
      <c r="C36" s="118" t="str">
        <f>IF(ISERROR(STDEV(Calculations!Q88:Q89)),"",STDEV(Calculations!Q88:Q89))</f>
        <v/>
      </c>
      <c r="D36" s="118" t="str">
        <f>IF(ISERROR(STDEV(Calculations!R88:R89)),"",STDEV(Calculations!R88:R89))</f>
        <v/>
      </c>
      <c r="E36" s="118" t="str">
        <f>IF(ISERROR(STDEV(Calculations!S88:S89)),"",STDEV(Calculations!S88:S89))</f>
        <v/>
      </c>
      <c r="F36" s="118" t="str">
        <f>IF(ISERROR(STDEV(Calculations!T88:T89)),"",STDEV(Calculations!T88:T89))</f>
        <v/>
      </c>
      <c r="G36" s="118" t="str">
        <f>IF(ISERROR(STDEV(Calculations!U88:U89)),"",STDEV(Calculations!U88:U89))</f>
        <v/>
      </c>
      <c r="H36" s="118" t="str">
        <f>IF(ISERROR(STDEV(Calculations!V88:V89)),"",STDEV(Calculations!V88:V89))</f>
        <v/>
      </c>
      <c r="I36" s="118" t="str">
        <f>IF(ISERROR(STDEV(Calculations!W88:W89)),"",STDEV(Calculations!W88:W89))</f>
        <v/>
      </c>
      <c r="J36" s="118" t="str">
        <f>IF(ISERROR(STDEV(Calculations!X88:X89)),"",STDEV(Calculations!X88:X89))</f>
        <v/>
      </c>
      <c r="K36" s="118" t="str">
        <f>IF(ISERROR(STDEV(Calculations!Y88:Y89)),"",STDEV(Calculations!Y88:Y89))</f>
        <v/>
      </c>
    </row>
    <row r="37" spans="1:11" ht="15" customHeight="1">
      <c r="A37" s="77" t="s">
        <v>673</v>
      </c>
      <c r="B37" s="119" t="str">
        <f>IF(B36="","",IF(OR(B36&lt;&gt;0,Calculations!P88&lt;&gt;35,Calculations!P89&lt;&gt;35),"No","Pass"))</f>
        <v/>
      </c>
      <c r="C37" s="119" t="str">
        <f>IF(C36="","",IF(OR(C36&lt;&gt;0,Calculations!Q88&lt;&gt;35,Calculations!Q89&lt;&gt;35),"No","Pass"))</f>
        <v/>
      </c>
      <c r="D37" s="119" t="str">
        <f>IF(D36="","",IF(OR(D36&lt;&gt;0,Calculations!R88&lt;&gt;35,Calculations!R89&lt;&gt;35),"No","Pass"))</f>
        <v/>
      </c>
      <c r="E37" s="119" t="str">
        <f>IF(E36="","",IF(OR(E36&lt;&gt;0,Calculations!S88&lt;&gt;35,Calculations!S89&lt;&gt;35),"No","Pass"))</f>
        <v/>
      </c>
      <c r="F37" s="119" t="str">
        <f>IF(F36="","",IF(OR(F36&lt;&gt;0,Calculations!T88&lt;&gt;35,Calculations!T89&lt;&gt;35),"No","Pass"))</f>
        <v/>
      </c>
      <c r="G37" s="119" t="str">
        <f>IF(G36="","",IF(OR(G36&lt;&gt;0,Calculations!U88&lt;&gt;35,Calculations!U89&lt;&gt;35),"No","Pass"))</f>
        <v/>
      </c>
      <c r="H37" s="119" t="str">
        <f>IF(H36="","",IF(OR(H36&lt;&gt;0,Calculations!V88&lt;&gt;35,Calculations!V89&lt;&gt;35),"No","Pass"))</f>
        <v/>
      </c>
      <c r="I37" s="119" t="str">
        <f>IF(I36="","",IF(OR(I36&lt;&gt;0,Calculations!W88&lt;&gt;35,Calculations!W89&lt;&gt;35),"No","Pass"))</f>
        <v/>
      </c>
      <c r="J37" s="119" t="str">
        <f>IF(J36="","",IF(OR(J36&lt;&gt;0,Calculations!X88&lt;&gt;35,Calculations!X89&lt;&gt;35),"No","Pass"))</f>
        <v/>
      </c>
      <c r="K37" s="119" t="str">
        <f>IF(K36="","",IF(OR(K36&lt;&gt;0,Calculations!Y88&lt;&gt;35,Calculations!Y89&lt;&gt;35),"No","Pass"))</f>
        <v/>
      </c>
    </row>
    <row r="38" spans="1:18" s="61" customFormat="1" ht="15" customHeight="1">
      <c r="A38" s="99" t="str">
        <f>'Gene Table'!A99</f>
        <v>Plate 2</v>
      </c>
      <c r="B38" s="100"/>
      <c r="C38" s="100"/>
      <c r="D38" s="100"/>
      <c r="E38" s="100"/>
      <c r="F38" s="100"/>
      <c r="G38" s="100"/>
      <c r="H38" s="100"/>
      <c r="I38" s="100"/>
      <c r="J38" s="100"/>
      <c r="K38" s="100"/>
      <c r="L38" s="100"/>
      <c r="M38" s="130"/>
      <c r="N38" s="123"/>
      <c r="O38" s="123"/>
      <c r="P38" s="123"/>
      <c r="Q38" s="123"/>
      <c r="R38" s="123"/>
    </row>
    <row r="39" spans="1:13" ht="15" customHeight="1">
      <c r="A39" s="113" t="s">
        <v>660</v>
      </c>
      <c r="B39" s="116"/>
      <c r="C39" s="116"/>
      <c r="D39" s="116"/>
      <c r="E39" s="116"/>
      <c r="F39" s="116"/>
      <c r="G39" s="116"/>
      <c r="H39" s="116"/>
      <c r="I39" s="116"/>
      <c r="J39" s="116"/>
      <c r="K39" s="116"/>
      <c r="L39" s="116"/>
      <c r="M39" s="131"/>
    </row>
    <row r="40" spans="1:13" ht="15" customHeight="1">
      <c r="A40" s="58" t="str">
        <f>L1</f>
        <v>Test Sample</v>
      </c>
      <c r="B40" s="59"/>
      <c r="C40" s="59"/>
      <c r="D40" s="59"/>
      <c r="E40" s="59"/>
      <c r="F40" s="59"/>
      <c r="G40" s="59"/>
      <c r="H40" s="59"/>
      <c r="I40" s="59"/>
      <c r="J40" s="59"/>
      <c r="K40" s="59"/>
      <c r="L40" s="59"/>
      <c r="M40" s="60"/>
    </row>
    <row r="41" spans="1:13" ht="15" customHeight="1">
      <c r="A41" s="63" t="s">
        <v>631</v>
      </c>
      <c r="B41" s="63" t="s">
        <v>636</v>
      </c>
      <c r="C41" s="63" t="s">
        <v>637</v>
      </c>
      <c r="D41" s="63" t="s">
        <v>638</v>
      </c>
      <c r="E41" s="63" t="s">
        <v>639</v>
      </c>
      <c r="F41" s="63" t="s">
        <v>640</v>
      </c>
      <c r="G41" s="63" t="s">
        <v>641</v>
      </c>
      <c r="H41" s="63" t="s">
        <v>642</v>
      </c>
      <c r="I41" s="63" t="s">
        <v>643</v>
      </c>
      <c r="J41" s="63" t="s">
        <v>644</v>
      </c>
      <c r="K41" s="63" t="s">
        <v>645</v>
      </c>
      <c r="L41" s="77" t="s">
        <v>661</v>
      </c>
      <c r="M41" s="124" t="s">
        <v>662</v>
      </c>
    </row>
    <row r="42" spans="1:13" ht="15" customHeight="1">
      <c r="A42" s="63" t="s">
        <v>663</v>
      </c>
      <c r="B42" s="114" t="str">
        <f>IF(ISERROR(AVERAGE(Calculations!D194:D195)),"",AVERAGE(Calculations!D194:D195))</f>
        <v/>
      </c>
      <c r="C42" s="114" t="str">
        <f>IF(ISERROR(AVERAGE(Calculations!E194:E195)),"",AVERAGE(Calculations!E194:E195))</f>
        <v/>
      </c>
      <c r="D42" s="114" t="str">
        <f>IF(ISERROR(AVERAGE(Calculations!F194:F195)),"",AVERAGE(Calculations!F194:F195))</f>
        <v/>
      </c>
      <c r="E42" s="114" t="str">
        <f>IF(ISERROR(AVERAGE(Calculations!G194:G195)),"",AVERAGE(Calculations!G194:G195))</f>
        <v/>
      </c>
      <c r="F42" s="114" t="str">
        <f>IF(ISERROR(AVERAGE(Calculations!H194:H195)),"",AVERAGE(Calculations!H194:H195))</f>
        <v/>
      </c>
      <c r="G42" s="114" t="str">
        <f>IF(ISERROR(AVERAGE(Calculations!I194:I195)),"",AVERAGE(Calculations!I194:I195))</f>
        <v/>
      </c>
      <c r="H42" s="114" t="str">
        <f>IF(ISERROR(AVERAGE(Calculations!J194:J195)),"",AVERAGE(Calculations!J194:J195))</f>
        <v/>
      </c>
      <c r="I42" s="114" t="str">
        <f>IF(ISERROR(AVERAGE(Calculations!K194:K195)),"",AVERAGE(Calculations!K194:K195))</f>
        <v/>
      </c>
      <c r="J42" s="114" t="str">
        <f>IF(ISERROR(AVERAGE(Calculations!L194:L195)),"",AVERAGE(Calculations!L194:L195))</f>
        <v/>
      </c>
      <c r="K42" s="114" t="str">
        <f>IF(ISERROR(AVERAGE(Calculations!M194:M195)),"",AVERAGE(Calculations!M194:M195))</f>
        <v/>
      </c>
      <c r="L42" s="125" t="e">
        <f aca="true" t="shared" si="6" ref="L42:L45">AVERAGE(B42:K42)</f>
        <v>#DIV/0!</v>
      </c>
      <c r="M42" s="125" t="e">
        <f>STDEV(B42:K42)</f>
        <v>#DIV/0!</v>
      </c>
    </row>
    <row r="43" spans="1:13" ht="15" customHeight="1">
      <c r="A43" s="77" t="s">
        <v>664</v>
      </c>
      <c r="B43" s="114" t="str">
        <f>IF(ISERROR(STDEV(Calculations!D194:D195)),"",STDEV(Calculations!D194:D195))</f>
        <v/>
      </c>
      <c r="C43" s="114" t="str">
        <f>IF(ISERROR(STDEV(Calculations!E194:E195)),"",STDEV(Calculations!E194:E195))</f>
        <v/>
      </c>
      <c r="D43" s="114" t="str">
        <f>IF(ISERROR(STDEV(Calculations!F194:F195)),"",STDEV(Calculations!F194:F195))</f>
        <v/>
      </c>
      <c r="E43" s="114" t="str">
        <f>IF(ISERROR(STDEV(Calculations!G194:G195)),"",STDEV(Calculations!G194:G195))</f>
        <v/>
      </c>
      <c r="F43" s="114" t="str">
        <f>IF(ISERROR(STDEV(Calculations!H194:H195)),"",STDEV(Calculations!H194:H195))</f>
        <v/>
      </c>
      <c r="G43" s="114" t="str">
        <f>IF(ISERROR(STDEV(Calculations!I194:I195)),"",STDEV(Calculations!I194:I195))</f>
        <v/>
      </c>
      <c r="H43" s="114" t="str">
        <f>IF(ISERROR(STDEV(Calculations!J194:J195)),"",STDEV(Calculations!J194:J195))</f>
        <v/>
      </c>
      <c r="I43" s="114" t="str">
        <f>IF(ISERROR(STDEV(Calculations!K194:K195)),"",STDEV(Calculations!K194:K195))</f>
        <v/>
      </c>
      <c r="J43" s="114" t="str">
        <f>IF(ISERROR(STDEV(Calculations!L194:L195)),"",STDEV(Calculations!L194:L195))</f>
        <v/>
      </c>
      <c r="K43" s="114" t="str">
        <f>IF(ISERROR(STDEV(Calculations!M194:M195)),"",STDEV(Calculations!M194:M195))</f>
        <v/>
      </c>
      <c r="L43" s="125" t="e">
        <f t="shared" si="6"/>
        <v>#DIV/0!</v>
      </c>
      <c r="M43" s="125" t="s">
        <v>665</v>
      </c>
    </row>
    <row r="44" spans="1:13" ht="15" customHeight="1">
      <c r="A44" s="63" t="s">
        <v>666</v>
      </c>
      <c r="B44" s="114" t="str">
        <f>IF(ISERROR(AVERAGE(Calculations!D192:D193)),"",AVERAGE(Calculations!D192:D193))</f>
        <v/>
      </c>
      <c r="C44" s="114" t="str">
        <f>IF(ISERROR(AVERAGE(Calculations!E192:E193)),"",AVERAGE(Calculations!E192:E193))</f>
        <v/>
      </c>
      <c r="D44" s="114" t="str">
        <f>IF(ISERROR(AVERAGE(Calculations!F192:F193)),"",AVERAGE(Calculations!F192:F193))</f>
        <v/>
      </c>
      <c r="E44" s="114" t="str">
        <f>IF(ISERROR(AVERAGE(Calculations!G192:G193)),"",AVERAGE(Calculations!G192:G193))</f>
        <v/>
      </c>
      <c r="F44" s="114" t="str">
        <f>IF(ISERROR(AVERAGE(Calculations!H192:H193)),"",AVERAGE(Calculations!H192:H193))</f>
        <v/>
      </c>
      <c r="G44" s="114" t="str">
        <f>IF(ISERROR(AVERAGE(Calculations!I192:I193)),"",AVERAGE(Calculations!I192:I193))</f>
        <v/>
      </c>
      <c r="H44" s="114" t="str">
        <f>IF(ISERROR(AVERAGE(Calculations!J192:J193)),"",AVERAGE(Calculations!J192:J193))</f>
        <v/>
      </c>
      <c r="I44" s="114" t="str">
        <f>IF(ISERROR(AVERAGE(Calculations!K192:K193)),"",AVERAGE(Calculations!K192:K193))</f>
        <v/>
      </c>
      <c r="J44" s="114" t="str">
        <f>IF(ISERROR(AVERAGE(Calculations!L192:L193)),"",AVERAGE(Calculations!L192:L193))</f>
        <v/>
      </c>
      <c r="K44" s="114" t="str">
        <f>IF(ISERROR(AVERAGE(Calculations!M192:M193)),"",AVERAGE(Calculations!M192:M193))</f>
        <v/>
      </c>
      <c r="L44" s="125" t="e">
        <f t="shared" si="6"/>
        <v>#DIV/0!</v>
      </c>
      <c r="M44" s="125" t="e">
        <f>STDEV(B44:K44)</f>
        <v>#DIV/0!</v>
      </c>
    </row>
    <row r="45" spans="1:13" ht="15" customHeight="1">
      <c r="A45" s="77" t="s">
        <v>667</v>
      </c>
      <c r="B45" s="114" t="str">
        <f>IF(ISERROR(STDEV(Calculations!D192:D193)),"",STDEV(Calculations!D192:D193))</f>
        <v/>
      </c>
      <c r="C45" s="114" t="str">
        <f>IF(ISERROR(STDEV(Calculations!E192:E193)),"",STDEV(Calculations!E192:E193))</f>
        <v/>
      </c>
      <c r="D45" s="114" t="str">
        <f>IF(ISERROR(STDEV(Calculations!F192:F193)),"",STDEV(Calculations!F192:F193))</f>
        <v/>
      </c>
      <c r="E45" s="114" t="str">
        <f>IF(ISERROR(STDEV(Calculations!G192:G193)),"",STDEV(Calculations!G192:G193))</f>
        <v/>
      </c>
      <c r="F45" s="114" t="str">
        <f>IF(ISERROR(STDEV(Calculations!H192:H193)),"",STDEV(Calculations!H192:H193))</f>
        <v/>
      </c>
      <c r="G45" s="114" t="str">
        <f>IF(ISERROR(STDEV(Calculations!I192:I193)),"",STDEV(Calculations!I192:I193))</f>
        <v/>
      </c>
      <c r="H45" s="114" t="str">
        <f>IF(ISERROR(STDEV(Calculations!J192:J193)),"",STDEV(Calculations!J192:J193))</f>
        <v/>
      </c>
      <c r="I45" s="114" t="str">
        <f>IF(ISERROR(STDEV(Calculations!K192:K193)),"",STDEV(Calculations!K192:K193))</f>
        <v/>
      </c>
      <c r="J45" s="114" t="str">
        <f>IF(ISERROR(STDEV(Calculations!L192:L193)),"",STDEV(Calculations!L192:L193))</f>
        <v/>
      </c>
      <c r="K45" s="114" t="str">
        <f>IF(ISERROR(STDEV(Calculations!M192:M193)),"",STDEV(Calculations!M192:M193))</f>
        <v/>
      </c>
      <c r="L45" s="125" t="e">
        <f t="shared" si="6"/>
        <v>#DIV/0!</v>
      </c>
      <c r="M45" s="125" t="s">
        <v>665</v>
      </c>
    </row>
    <row r="46" spans="1:13" ht="15" customHeight="1">
      <c r="A46" s="58" t="str">
        <f>L2</f>
        <v>Control Sample</v>
      </c>
      <c r="B46" s="59"/>
      <c r="C46" s="59"/>
      <c r="D46" s="59"/>
      <c r="E46" s="59"/>
      <c r="F46" s="59"/>
      <c r="G46" s="59"/>
      <c r="H46" s="59"/>
      <c r="I46" s="59"/>
      <c r="J46" s="59"/>
      <c r="K46" s="59"/>
      <c r="L46" s="59"/>
      <c r="M46" s="60"/>
    </row>
    <row r="47" spans="1:13" ht="15" customHeight="1">
      <c r="A47" s="63" t="s">
        <v>631</v>
      </c>
      <c r="B47" s="63" t="s">
        <v>636</v>
      </c>
      <c r="C47" s="63" t="s">
        <v>637</v>
      </c>
      <c r="D47" s="63" t="s">
        <v>638</v>
      </c>
      <c r="E47" s="63" t="s">
        <v>639</v>
      </c>
      <c r="F47" s="63" t="s">
        <v>640</v>
      </c>
      <c r="G47" s="63" t="s">
        <v>641</v>
      </c>
      <c r="H47" s="63" t="s">
        <v>642</v>
      </c>
      <c r="I47" s="63" t="s">
        <v>643</v>
      </c>
      <c r="J47" s="63" t="s">
        <v>644</v>
      </c>
      <c r="K47" s="63" t="s">
        <v>645</v>
      </c>
      <c r="L47" s="77" t="s">
        <v>661</v>
      </c>
      <c r="M47" s="124" t="s">
        <v>662</v>
      </c>
    </row>
    <row r="48" spans="1:13" ht="15" customHeight="1">
      <c r="A48" s="63" t="s">
        <v>663</v>
      </c>
      <c r="B48" s="114" t="str">
        <f>IF(ISERROR(AVERAGE(Calculations!P194:P195)),"",AVERAGE(Calculations!P194:P195))</f>
        <v/>
      </c>
      <c r="C48" s="114" t="str">
        <f>IF(ISERROR(AVERAGE(Calculations!Q194:Q195)),"",AVERAGE(Calculations!Q194:Q195))</f>
        <v/>
      </c>
      <c r="D48" s="114" t="str">
        <f>IF(ISERROR(AVERAGE(Calculations!R194:R195)),"",AVERAGE(Calculations!R194:R195))</f>
        <v/>
      </c>
      <c r="E48" s="114" t="str">
        <f>IF(ISERROR(AVERAGE(Calculations!S194:S195)),"",AVERAGE(Calculations!S194:S195))</f>
        <v/>
      </c>
      <c r="F48" s="114" t="str">
        <f>IF(ISERROR(AVERAGE(Calculations!T194:T195)),"",AVERAGE(Calculations!T194:T195))</f>
        <v/>
      </c>
      <c r="G48" s="114" t="str">
        <f>IF(ISERROR(AVERAGE(Calculations!U194:U195)),"",AVERAGE(Calculations!U194:U195))</f>
        <v/>
      </c>
      <c r="H48" s="114" t="str">
        <f>IF(ISERROR(AVERAGE(Calculations!V194:V195)),"",AVERAGE(Calculations!V194:V195))</f>
        <v/>
      </c>
      <c r="I48" s="114" t="str">
        <f>IF(ISERROR(AVERAGE(Calculations!W194:W195)),"",AVERAGE(Calculations!W194:W195))</f>
        <v/>
      </c>
      <c r="J48" s="114" t="str">
        <f>IF(ISERROR(AVERAGE(Calculations!X194:X195)),"",AVERAGE(Calculations!X194:X195))</f>
        <v/>
      </c>
      <c r="K48" s="114" t="str">
        <f>IF(ISERROR(AVERAGE(Calculations!Y194:Y195)),"",AVERAGE(Calculations!Y194:Y195))</f>
        <v/>
      </c>
      <c r="L48" s="125" t="e">
        <f aca="true" t="shared" si="7" ref="L48:L51">AVERAGE(B48:K48)</f>
        <v>#DIV/0!</v>
      </c>
      <c r="M48" s="125" t="e">
        <f>STDEV(B48:K48)</f>
        <v>#DIV/0!</v>
      </c>
    </row>
    <row r="49" spans="1:13" ht="15" customHeight="1">
      <c r="A49" s="77" t="s">
        <v>664</v>
      </c>
      <c r="B49" s="114" t="str">
        <f>IF(ISERROR(STDEV(Calculations!P194:P195)),"",STDEV(Calculations!P194:P195))</f>
        <v/>
      </c>
      <c r="C49" s="114" t="str">
        <f>IF(ISERROR(STDEV(Calculations!Q194:Q195)),"",STDEV(Calculations!Q194:Q195))</f>
        <v/>
      </c>
      <c r="D49" s="114" t="str">
        <f>IF(ISERROR(STDEV(Calculations!R194:R195)),"",STDEV(Calculations!R194:R195))</f>
        <v/>
      </c>
      <c r="E49" s="114" t="str">
        <f>IF(ISERROR(STDEV(Calculations!S194:S195)),"",STDEV(Calculations!S194:S195))</f>
        <v/>
      </c>
      <c r="F49" s="114" t="str">
        <f>IF(ISERROR(STDEV(Calculations!T194:T195)),"",STDEV(Calculations!T194:T195))</f>
        <v/>
      </c>
      <c r="G49" s="114" t="str">
        <f>IF(ISERROR(STDEV(Calculations!U194:U195)),"",STDEV(Calculations!U194:U195))</f>
        <v/>
      </c>
      <c r="H49" s="114" t="str">
        <f>IF(ISERROR(STDEV(Calculations!V194:V195)),"",STDEV(Calculations!V194:V195))</f>
        <v/>
      </c>
      <c r="I49" s="114" t="str">
        <f>IF(ISERROR(STDEV(Calculations!W194:W195)),"",STDEV(Calculations!W194:W195))</f>
        <v/>
      </c>
      <c r="J49" s="114" t="str">
        <f>IF(ISERROR(STDEV(Calculations!X194:X195)),"",STDEV(Calculations!X194:X195))</f>
        <v/>
      </c>
      <c r="K49" s="114" t="str">
        <f>IF(ISERROR(STDEV(Calculations!Y194:Y195)),"",STDEV(Calculations!Y194:Y195))</f>
        <v/>
      </c>
      <c r="L49" s="125" t="e">
        <f t="shared" si="7"/>
        <v>#DIV/0!</v>
      </c>
      <c r="M49" s="125" t="s">
        <v>665</v>
      </c>
    </row>
    <row r="50" spans="1:13" ht="15" customHeight="1">
      <c r="A50" s="63" t="s">
        <v>666</v>
      </c>
      <c r="B50" s="114" t="str">
        <f>IF(ISERROR(AVERAGE(Calculations!P192:P193)),"",AVERAGE(Calculations!P192:P193))</f>
        <v/>
      </c>
      <c r="C50" s="114" t="str">
        <f>IF(ISERROR(AVERAGE(Calculations!Q192:Q193)),"",AVERAGE(Calculations!Q192:Q193))</f>
        <v/>
      </c>
      <c r="D50" s="114" t="str">
        <f>IF(ISERROR(AVERAGE(Calculations!R192:R193)),"",AVERAGE(Calculations!R192:R193))</f>
        <v/>
      </c>
      <c r="E50" s="114" t="str">
        <f>IF(ISERROR(AVERAGE(Calculations!S192:S193)),"",AVERAGE(Calculations!S192:S193))</f>
        <v/>
      </c>
      <c r="F50" s="114" t="str">
        <f>IF(ISERROR(AVERAGE(Calculations!T192:T193)),"",AVERAGE(Calculations!T192:T193))</f>
        <v/>
      </c>
      <c r="G50" s="114" t="str">
        <f>IF(ISERROR(AVERAGE(Calculations!U192:U193)),"",AVERAGE(Calculations!U192:U193))</f>
        <v/>
      </c>
      <c r="H50" s="114" t="str">
        <f>IF(ISERROR(AVERAGE(Calculations!V192:V193)),"",AVERAGE(Calculations!V192:V193))</f>
        <v/>
      </c>
      <c r="I50" s="114" t="str">
        <f>IF(ISERROR(AVERAGE(Calculations!W192:W193)),"",AVERAGE(Calculations!W192:W193))</f>
        <v/>
      </c>
      <c r="J50" s="114" t="str">
        <f>IF(ISERROR(AVERAGE(Calculations!X192:X193)),"",AVERAGE(Calculations!X192:X193))</f>
        <v/>
      </c>
      <c r="K50" s="114" t="str">
        <f>IF(ISERROR(AVERAGE(Calculations!Y192:Y193)),"",AVERAGE(Calculations!Y192:Y193))</f>
        <v/>
      </c>
      <c r="L50" s="125" t="e">
        <f t="shared" si="7"/>
        <v>#DIV/0!</v>
      </c>
      <c r="M50" s="125" t="e">
        <f>STDEV(B50:K50)</f>
        <v>#DIV/0!</v>
      </c>
    </row>
    <row r="51" spans="1:13" ht="15" customHeight="1">
      <c r="A51" s="77" t="s">
        <v>667</v>
      </c>
      <c r="B51" s="114" t="str">
        <f>IF(ISERROR(STDEV(Calculations!P192:P193)),"",STDEV(Calculations!P192:P193))</f>
        <v/>
      </c>
      <c r="C51" s="114" t="str">
        <f>IF(ISERROR(STDEV(Calculations!Q192:Q193)),"",STDEV(Calculations!Q192:Q193))</f>
        <v/>
      </c>
      <c r="D51" s="114" t="str">
        <f>IF(ISERROR(STDEV(Calculations!R192:R193)),"",STDEV(Calculations!R192:R193))</f>
        <v/>
      </c>
      <c r="E51" s="114" t="str">
        <f>IF(ISERROR(STDEV(Calculations!S192:S193)),"",STDEV(Calculations!S192:S193))</f>
        <v/>
      </c>
      <c r="F51" s="114" t="str">
        <f>IF(ISERROR(STDEV(Calculations!T192:T193)),"",STDEV(Calculations!T192:T193))</f>
        <v/>
      </c>
      <c r="G51" s="114" t="str">
        <f>IF(ISERROR(STDEV(Calculations!U192:U193)),"",STDEV(Calculations!U192:U193))</f>
        <v/>
      </c>
      <c r="H51" s="114" t="str">
        <f>IF(ISERROR(STDEV(Calculations!V192:V193)),"",STDEV(Calculations!V192:V193))</f>
        <v/>
      </c>
      <c r="I51" s="114" t="str">
        <f>IF(ISERROR(STDEV(Calculations!W192:W193)),"",STDEV(Calculations!W192:W193))</f>
        <v/>
      </c>
      <c r="J51" s="114" t="str">
        <f>IF(ISERROR(STDEV(Calculations!X192:X193)),"",STDEV(Calculations!X192:X193))</f>
        <v/>
      </c>
      <c r="K51" s="114" t="str">
        <f>IF(ISERROR(STDEV(Calculations!Y192:Y193)),"",STDEV(Calculations!Y192:Y193))</f>
        <v/>
      </c>
      <c r="L51" s="125" t="e">
        <f t="shared" si="7"/>
        <v>#DIV/0!</v>
      </c>
      <c r="M51" s="125" t="s">
        <v>665</v>
      </c>
    </row>
    <row r="52" spans="1:11" ht="15" customHeight="1">
      <c r="A52" s="113" t="s">
        <v>668</v>
      </c>
      <c r="B52" s="97"/>
      <c r="C52" s="97"/>
      <c r="D52" s="97"/>
      <c r="E52" s="97"/>
      <c r="F52" s="97"/>
      <c r="G52" s="97"/>
      <c r="H52" s="97"/>
      <c r="I52" s="97"/>
      <c r="J52" s="97"/>
      <c r="K52" s="98"/>
    </row>
    <row r="53" spans="1:13" ht="15" customHeight="1">
      <c r="A53" s="63" t="str">
        <f>L1</f>
        <v>Test Sample</v>
      </c>
      <c r="B53" s="63"/>
      <c r="C53" s="63"/>
      <c r="D53" s="63"/>
      <c r="E53" s="63"/>
      <c r="F53" s="63"/>
      <c r="G53" s="63"/>
      <c r="H53" s="63"/>
      <c r="I53" s="63"/>
      <c r="J53" s="63"/>
      <c r="K53" s="63"/>
      <c r="L53" s="126"/>
      <c r="M53" s="126"/>
    </row>
    <row r="54" spans="1:13" ht="15" customHeight="1">
      <c r="A54" s="63" t="s">
        <v>631</v>
      </c>
      <c r="B54" s="63" t="s">
        <v>636</v>
      </c>
      <c r="C54" s="63" t="s">
        <v>637</v>
      </c>
      <c r="D54" s="63" t="s">
        <v>638</v>
      </c>
      <c r="E54" s="63" t="s">
        <v>639</v>
      </c>
      <c r="F54" s="63" t="s">
        <v>640</v>
      </c>
      <c r="G54" s="63" t="s">
        <v>641</v>
      </c>
      <c r="H54" s="63" t="s">
        <v>642</v>
      </c>
      <c r="I54" s="63" t="s">
        <v>643</v>
      </c>
      <c r="J54" s="63" t="s">
        <v>644</v>
      </c>
      <c r="K54" s="63" t="s">
        <v>645</v>
      </c>
      <c r="L54" s="126"/>
      <c r="M54" s="126"/>
    </row>
    <row r="55" spans="1:13" ht="15" customHeight="1">
      <c r="A55" s="63" t="s">
        <v>669</v>
      </c>
      <c r="B55" s="114" t="str">
        <f>IF(ISERR(B44-B42),"",B44-B42)</f>
        <v/>
      </c>
      <c r="C55" s="114" t="str">
        <f aca="true" t="shared" si="8" ref="C55:K55">IF(ISERR(C44-C42),"",C44-C42)</f>
        <v/>
      </c>
      <c r="D55" s="114" t="str">
        <f t="shared" si="8"/>
        <v/>
      </c>
      <c r="E55" s="114" t="str">
        <f t="shared" si="8"/>
        <v/>
      </c>
      <c r="F55" s="114" t="str">
        <f t="shared" si="8"/>
        <v/>
      </c>
      <c r="G55" s="114" t="str">
        <f t="shared" si="8"/>
        <v/>
      </c>
      <c r="H55" s="114" t="str">
        <f t="shared" si="8"/>
        <v/>
      </c>
      <c r="I55" s="114" t="str">
        <f t="shared" si="8"/>
        <v/>
      </c>
      <c r="J55" s="114" t="str">
        <f t="shared" si="8"/>
        <v/>
      </c>
      <c r="K55" s="114" t="str">
        <f t="shared" si="8"/>
        <v/>
      </c>
      <c r="L55" s="127"/>
      <c r="M55" s="128"/>
    </row>
    <row r="56" spans="1:13" ht="15" customHeight="1">
      <c r="A56" s="77" t="s">
        <v>670</v>
      </c>
      <c r="B56" s="115" t="str">
        <f>IF(B55="","",IF(B55&lt;$D$4,"Pass","FAIL"))</f>
        <v/>
      </c>
      <c r="C56" s="115" t="str">
        <f aca="true" t="shared" si="9" ref="C56:K56">IF(C55="","",IF(C55&lt;$D$4,"Pass","FAIL"))</f>
        <v/>
      </c>
      <c r="D56" s="115" t="str">
        <f t="shared" si="9"/>
        <v/>
      </c>
      <c r="E56" s="115" t="str">
        <f t="shared" si="9"/>
        <v/>
      </c>
      <c r="F56" s="115" t="str">
        <f t="shared" si="9"/>
        <v/>
      </c>
      <c r="G56" s="115" t="str">
        <f t="shared" si="9"/>
        <v/>
      </c>
      <c r="H56" s="115" t="str">
        <f t="shared" si="9"/>
        <v/>
      </c>
      <c r="I56" s="115" t="str">
        <f t="shared" si="9"/>
        <v/>
      </c>
      <c r="J56" s="115" t="str">
        <f t="shared" si="9"/>
        <v/>
      </c>
      <c r="K56" s="115" t="str">
        <f t="shared" si="9"/>
        <v/>
      </c>
      <c r="L56" s="129"/>
      <c r="M56" s="129"/>
    </row>
    <row r="57" spans="1:11" ht="15" customHeight="1">
      <c r="A57" s="63" t="str">
        <f>L2</f>
        <v>Control Sample</v>
      </c>
      <c r="B57" s="63"/>
      <c r="C57" s="63"/>
      <c r="D57" s="63"/>
      <c r="E57" s="63"/>
      <c r="F57" s="63"/>
      <c r="G57" s="63"/>
      <c r="H57" s="63"/>
      <c r="I57" s="63"/>
      <c r="J57" s="63"/>
      <c r="K57" s="63"/>
    </row>
    <row r="58" spans="1:11" ht="15" customHeight="1">
      <c r="A58" s="63" t="s">
        <v>631</v>
      </c>
      <c r="B58" s="63" t="s">
        <v>636</v>
      </c>
      <c r="C58" s="63" t="s">
        <v>637</v>
      </c>
      <c r="D58" s="63" t="s">
        <v>638</v>
      </c>
      <c r="E58" s="63" t="s">
        <v>639</v>
      </c>
      <c r="F58" s="63" t="s">
        <v>640</v>
      </c>
      <c r="G58" s="63" t="s">
        <v>641</v>
      </c>
      <c r="H58" s="63" t="s">
        <v>642</v>
      </c>
      <c r="I58" s="63" t="s">
        <v>643</v>
      </c>
      <c r="J58" s="63" t="s">
        <v>644</v>
      </c>
      <c r="K58" s="63" t="s">
        <v>645</v>
      </c>
    </row>
    <row r="59" spans="1:11" ht="15" customHeight="1">
      <c r="A59" s="63" t="s">
        <v>669</v>
      </c>
      <c r="B59" s="114" t="str">
        <f>IF(ISERR(B50-B48),"",B50-B48)</f>
        <v/>
      </c>
      <c r="C59" s="114" t="str">
        <f aca="true" t="shared" si="10" ref="C59:K59">IF(ISERR(C50-C48),"",C50-C48)</f>
        <v/>
      </c>
      <c r="D59" s="114" t="str">
        <f t="shared" si="10"/>
        <v/>
      </c>
      <c r="E59" s="114" t="str">
        <f t="shared" si="10"/>
        <v/>
      </c>
      <c r="F59" s="114" t="str">
        <f t="shared" si="10"/>
        <v/>
      </c>
      <c r="G59" s="114" t="str">
        <f t="shared" si="10"/>
        <v/>
      </c>
      <c r="H59" s="114" t="str">
        <f t="shared" si="10"/>
        <v/>
      </c>
      <c r="I59" s="114" t="str">
        <f t="shared" si="10"/>
        <v/>
      </c>
      <c r="J59" s="114" t="str">
        <f t="shared" si="10"/>
        <v/>
      </c>
      <c r="K59" s="114" t="str">
        <f t="shared" si="10"/>
        <v/>
      </c>
    </row>
    <row r="60" spans="1:11" ht="15" customHeight="1">
      <c r="A60" s="77" t="s">
        <v>670</v>
      </c>
      <c r="B60" s="115" t="str">
        <f>IF(B59="","",IF(B59&lt;$D$4,"Pass","FAIL"))</f>
        <v/>
      </c>
      <c r="C60" s="115" t="str">
        <f aca="true" t="shared" si="11" ref="C60:K60">IF(C59="","",IF(C59&lt;$D$4,"Pass","FAIL"))</f>
        <v/>
      </c>
      <c r="D60" s="115" t="str">
        <f t="shared" si="11"/>
        <v/>
      </c>
      <c r="E60" s="115" t="str">
        <f t="shared" si="11"/>
        <v/>
      </c>
      <c r="F60" s="115" t="str">
        <f t="shared" si="11"/>
        <v/>
      </c>
      <c r="G60" s="115" t="str">
        <f t="shared" si="11"/>
        <v/>
      </c>
      <c r="H60" s="115" t="str">
        <f t="shared" si="11"/>
        <v/>
      </c>
      <c r="I60" s="115" t="str">
        <f t="shared" si="11"/>
        <v/>
      </c>
      <c r="J60" s="115" t="str">
        <f t="shared" si="11"/>
        <v/>
      </c>
      <c r="K60" s="115" t="str">
        <f t="shared" si="11"/>
        <v/>
      </c>
    </row>
    <row r="61" spans="1:11" ht="15" customHeight="1">
      <c r="A61" s="116" t="s">
        <v>671</v>
      </c>
      <c r="B61" s="117"/>
      <c r="C61" s="117"/>
      <c r="D61" s="117"/>
      <c r="E61" s="117"/>
      <c r="F61" s="117"/>
      <c r="G61" s="117"/>
      <c r="H61" s="117"/>
      <c r="I61" s="117"/>
      <c r="J61" s="117"/>
      <c r="K61" s="117"/>
    </row>
    <row r="62" spans="1:11" ht="15" customHeight="1">
      <c r="A62" s="63" t="str">
        <f>L1</f>
        <v>Test Sample</v>
      </c>
      <c r="B62" s="63"/>
      <c r="C62" s="63"/>
      <c r="D62" s="63"/>
      <c r="E62" s="63"/>
      <c r="F62" s="63"/>
      <c r="G62" s="63"/>
      <c r="H62" s="63"/>
      <c r="I62" s="63"/>
      <c r="J62" s="63"/>
      <c r="K62" s="63"/>
    </row>
    <row r="63" spans="1:11" ht="15" customHeight="1">
      <c r="A63" s="63" t="s">
        <v>631</v>
      </c>
      <c r="B63" s="63" t="s">
        <v>636</v>
      </c>
      <c r="C63" s="63" t="s">
        <v>637</v>
      </c>
      <c r="D63" s="63" t="s">
        <v>638</v>
      </c>
      <c r="E63" s="63" t="s">
        <v>639</v>
      </c>
      <c r="F63" s="63" t="s">
        <v>640</v>
      </c>
      <c r="G63" s="63" t="s">
        <v>641</v>
      </c>
      <c r="H63" s="63" t="s">
        <v>642</v>
      </c>
      <c r="I63" s="63" t="s">
        <v>643</v>
      </c>
      <c r="J63" s="63" t="s">
        <v>644</v>
      </c>
      <c r="K63" s="63" t="s">
        <v>645</v>
      </c>
    </row>
    <row r="64" spans="1:11" ht="15" customHeight="1">
      <c r="A64" s="63" t="s">
        <v>672</v>
      </c>
      <c r="B64" s="118" t="str">
        <f>IF(ISERROR(STDEV(Calculations!D184:D185)),"",STDEV(Calculations!D184:D185))</f>
        <v/>
      </c>
      <c r="C64" s="118" t="str">
        <f>IF(ISERROR(STDEV(Calculations!E184:E185)),"",STDEV(Calculations!E184:E185))</f>
        <v/>
      </c>
      <c r="D64" s="118" t="str">
        <f>IF(ISERROR(STDEV(Calculations!F184:F185)),"",STDEV(Calculations!F184:F185))</f>
        <v/>
      </c>
      <c r="E64" s="118" t="str">
        <f>IF(ISERROR(STDEV(Calculations!G184:G185)),"",STDEV(Calculations!G184:G185))</f>
        <v/>
      </c>
      <c r="F64" s="118" t="str">
        <f>IF(ISERROR(STDEV(Calculations!H184:H185)),"",STDEV(Calculations!H184:H185))</f>
        <v/>
      </c>
      <c r="G64" s="118" t="str">
        <f>IF(ISERROR(STDEV(Calculations!I184:I185)),"",STDEV(Calculations!I184:I185))</f>
        <v/>
      </c>
      <c r="H64" s="118" t="str">
        <f>IF(ISERROR(STDEV(Calculations!J184:J185)),"",STDEV(Calculations!J184:J185))</f>
        <v/>
      </c>
      <c r="I64" s="118" t="str">
        <f>IF(ISERROR(STDEV(Calculations!K184:K185)),"",STDEV(Calculations!K184:K185))</f>
        <v/>
      </c>
      <c r="J64" s="118" t="str">
        <f>IF(ISERROR(STDEV(Calculations!L184:L185)),"",STDEV(Calculations!L184:L185))</f>
        <v/>
      </c>
      <c r="K64" s="118" t="str">
        <f>IF(ISERROR(STDEV(Calculations!M184:M185)),"",STDEV(Calculations!M184:M185))</f>
        <v/>
      </c>
    </row>
    <row r="65" spans="1:11" ht="15" customHeight="1">
      <c r="A65" s="77" t="s">
        <v>673</v>
      </c>
      <c r="B65" s="119" t="str">
        <f>IF(B64="","",IF(OR(B64&lt;&gt;0,Calculations!D184&lt;&gt;35,Calculations!D185&lt;&gt;35),"No","Pass"))</f>
        <v/>
      </c>
      <c r="C65" s="119" t="str">
        <f>IF(C64="","",IF(OR(C64&lt;&gt;0,Calculations!E184&lt;&gt;35,Calculations!E185&lt;&gt;35),"No","Pass"))</f>
        <v/>
      </c>
      <c r="D65" s="119" t="str">
        <f>IF(D64="","",IF(OR(D64&lt;&gt;0,Calculations!F184&lt;&gt;35,Calculations!F185&lt;&gt;35),"No","Pass"))</f>
        <v/>
      </c>
      <c r="E65" s="119" t="str">
        <f>IF(E64="","",IF(OR(E64&lt;&gt;0,Calculations!G184&lt;&gt;35,Calculations!G185&lt;&gt;35),"No","Pass"))</f>
        <v/>
      </c>
      <c r="F65" s="119" t="str">
        <f>IF(F64="","",IF(OR(F64&lt;&gt;0,Calculations!H184&lt;&gt;35,Calculations!H185&lt;&gt;35),"No","Pass"))</f>
        <v/>
      </c>
      <c r="G65" s="119" t="str">
        <f>IF(G64="","",IF(OR(G64&lt;&gt;0,Calculations!I184&lt;&gt;35,Calculations!I185&lt;&gt;35),"No","Pass"))</f>
        <v/>
      </c>
      <c r="H65" s="119" t="str">
        <f>IF(H64="","",IF(OR(H64&lt;&gt;0,Calculations!J184&lt;&gt;35,Calculations!J185&lt;&gt;35),"No","Pass"))</f>
        <v/>
      </c>
      <c r="I65" s="119" t="str">
        <f>IF(I64="","",IF(OR(I64&lt;&gt;0,Calculations!K184&lt;&gt;35,Calculations!K185&lt;&gt;35),"No","Pass"))</f>
        <v/>
      </c>
      <c r="J65" s="119" t="str">
        <f>IF(J64="","",IF(OR(J64&lt;&gt;0,Calculations!L184&lt;&gt;35,Calculations!L185&lt;&gt;35),"No","Pass"))</f>
        <v/>
      </c>
      <c r="K65" s="119" t="str">
        <f>IF(K64="","",IF(OR(K64&lt;&gt;0,Calculations!M184&lt;&gt;35,Calculations!M185&lt;&gt;35),"No","Pass"))</f>
        <v/>
      </c>
    </row>
    <row r="66" spans="1:11" ht="15" customHeight="1">
      <c r="A66" s="63" t="str">
        <f>L2</f>
        <v>Control Sample</v>
      </c>
      <c r="B66" s="63"/>
      <c r="C66" s="63"/>
      <c r="D66" s="63"/>
      <c r="E66" s="63"/>
      <c r="F66" s="63"/>
      <c r="G66" s="63"/>
      <c r="H66" s="63"/>
      <c r="I66" s="63"/>
      <c r="J66" s="63"/>
      <c r="K66" s="63"/>
    </row>
    <row r="67" spans="1:11" ht="15" customHeight="1">
      <c r="A67" s="63" t="s">
        <v>631</v>
      </c>
      <c r="B67" s="63" t="s">
        <v>636</v>
      </c>
      <c r="C67" s="63" t="s">
        <v>637</v>
      </c>
      <c r="D67" s="63" t="s">
        <v>638</v>
      </c>
      <c r="E67" s="63" t="s">
        <v>639</v>
      </c>
      <c r="F67" s="63" t="s">
        <v>640</v>
      </c>
      <c r="G67" s="63" t="s">
        <v>641</v>
      </c>
      <c r="H67" s="63" t="s">
        <v>642</v>
      </c>
      <c r="I67" s="63" t="s">
        <v>643</v>
      </c>
      <c r="J67" s="63" t="s">
        <v>644</v>
      </c>
      <c r="K67" s="63" t="s">
        <v>645</v>
      </c>
    </row>
    <row r="68" spans="1:11" ht="15" customHeight="1">
      <c r="A68" s="63" t="s">
        <v>672</v>
      </c>
      <c r="B68" s="118" t="str">
        <f>IF(ISERROR(STDEV(Calculations!P184:P185)),"",STDEV(Calculations!P184:P185))</f>
        <v/>
      </c>
      <c r="C68" s="118" t="str">
        <f>IF(ISERROR(STDEV(Calculations!Q184:Q185)),"",STDEV(Calculations!Q184:Q185))</f>
        <v/>
      </c>
      <c r="D68" s="118" t="str">
        <f>IF(ISERROR(STDEV(Calculations!R184:R185)),"",STDEV(Calculations!R184:R185))</f>
        <v/>
      </c>
      <c r="E68" s="118" t="str">
        <f>IF(ISERROR(STDEV(Calculations!S184:S185)),"",STDEV(Calculations!S184:S185))</f>
        <v/>
      </c>
      <c r="F68" s="118" t="str">
        <f>IF(ISERROR(STDEV(Calculations!T184:T185)),"",STDEV(Calculations!T184:T185))</f>
        <v/>
      </c>
      <c r="G68" s="118" t="str">
        <f>IF(ISERROR(STDEV(Calculations!U184:U185)),"",STDEV(Calculations!U184:U185))</f>
        <v/>
      </c>
      <c r="H68" s="118" t="str">
        <f>IF(ISERROR(STDEV(Calculations!V184:V185)),"",STDEV(Calculations!V184:V185))</f>
        <v/>
      </c>
      <c r="I68" s="118" t="str">
        <f>IF(ISERROR(STDEV(Calculations!W184:W185)),"",STDEV(Calculations!W184:W185))</f>
        <v/>
      </c>
      <c r="J68" s="118" t="str">
        <f>IF(ISERROR(STDEV(Calculations!X184:X185)),"",STDEV(Calculations!X184:X185))</f>
        <v/>
      </c>
      <c r="K68" s="118" t="str">
        <f>IF(ISERROR(STDEV(Calculations!Y184:Y185)),"",STDEV(Calculations!Y184:Y185))</f>
        <v/>
      </c>
    </row>
    <row r="69" spans="1:11" ht="15" customHeight="1">
      <c r="A69" s="77" t="s">
        <v>673</v>
      </c>
      <c r="B69" s="119" t="str">
        <f>IF(B32="","",IF(OR(B68&lt;&gt;0,Calculations!P184&lt;&gt;35,Calculations!P185&lt;&gt;35),"No","Pass"))</f>
        <v/>
      </c>
      <c r="C69" s="119" t="str">
        <f>IF(C32="","",IF(OR(C68&lt;&gt;0,Calculations!Q184&lt;&gt;35,Calculations!Q185&lt;&gt;35),"No","Pass"))</f>
        <v/>
      </c>
      <c r="D69" s="119" t="str">
        <f>IF(D32="","",IF(OR(D68&lt;&gt;0,Calculations!R184&lt;&gt;35,Calculations!R185&lt;&gt;35),"No","Pass"))</f>
        <v/>
      </c>
      <c r="E69" s="119" t="str">
        <f>IF(E32="","",IF(OR(E68&lt;&gt;0,Calculations!S184&lt;&gt;35,Calculations!S185&lt;&gt;35),"No","Pass"))</f>
        <v/>
      </c>
      <c r="F69" s="119" t="str">
        <f>IF(F32="","",IF(OR(F68&lt;&gt;0,Calculations!T184&lt;&gt;35,Calculations!T185&lt;&gt;35),"No","Pass"))</f>
        <v/>
      </c>
      <c r="G69" s="119" t="str">
        <f>IF(G32="","",IF(OR(G68&lt;&gt;0,Calculations!U184&lt;&gt;35,Calculations!U185&lt;&gt;35),"No","Pass"))</f>
        <v/>
      </c>
      <c r="H69" s="119" t="str">
        <f>IF(H32="","",IF(OR(H68&lt;&gt;0,Calculations!V184&lt;&gt;35,Calculations!V185&lt;&gt;35),"No","Pass"))</f>
        <v/>
      </c>
      <c r="I69" s="119" t="str">
        <f>IF(I32="","",IF(OR(I68&lt;&gt;0,Calculations!W184&lt;&gt;35,Calculations!W185&lt;&gt;35),"No","Pass"))</f>
        <v/>
      </c>
      <c r="J69" s="119" t="str">
        <f>IF(J32="","",IF(OR(J68&lt;&gt;0,Calculations!X184&lt;&gt;35,Calculations!X185&lt;&gt;35),"No","Pass"))</f>
        <v/>
      </c>
      <c r="K69" s="119" t="str">
        <f>IF(K32="","",IF(OR(K68&lt;&gt;0,Calculations!Y184&lt;&gt;35,Calculations!Y185&lt;&gt;35),"No","Pass"))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workbookViewId="0" topLeftCell="A1">
      <pane ySplit="2" topLeftCell="A174"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3" t="s">
        <v>3</v>
      </c>
      <c r="B1" s="74" t="s">
        <v>6</v>
      </c>
      <c r="C1" s="62" t="s">
        <v>631</v>
      </c>
      <c r="D1" s="84" t="s">
        <v>674</v>
      </c>
      <c r="E1" s="85"/>
      <c r="F1" s="84" t="s">
        <v>675</v>
      </c>
      <c r="G1" s="85"/>
      <c r="H1" s="77" t="s">
        <v>676</v>
      </c>
      <c r="I1" s="77" t="s">
        <v>677</v>
      </c>
      <c r="J1" s="77" t="s">
        <v>678</v>
      </c>
      <c r="K1" s="74" t="s">
        <v>679</v>
      </c>
    </row>
    <row r="2" spans="1:11" ht="29.25" customHeight="1">
      <c r="A2" s="63"/>
      <c r="B2" s="76"/>
      <c r="C2" s="75"/>
      <c r="D2" s="77" t="str">
        <f>F2</f>
        <v>Test Sample</v>
      </c>
      <c r="E2" s="77" t="str">
        <f>G2</f>
        <v>Control Sample</v>
      </c>
      <c r="F2" s="86" t="s">
        <v>680</v>
      </c>
      <c r="G2" s="86" t="s">
        <v>681</v>
      </c>
      <c r="H2" s="77" t="str">
        <f>D2&amp;" /"&amp;E2</f>
        <v>Test Sample /Control Sample</v>
      </c>
      <c r="I2" s="77" t="s">
        <v>682</v>
      </c>
      <c r="J2" s="77" t="str">
        <f>D2&amp;" /"&amp;E2</f>
        <v>Test Sample /Control Sample</v>
      </c>
      <c r="K2" s="92"/>
    </row>
    <row r="3" spans="1:11" ht="12.75" customHeight="1">
      <c r="A3" s="87" t="s">
        <v>8</v>
      </c>
      <c r="B3" s="88" t="str">
        <f>'Gene Table'!D3</f>
        <v>NM_004985</v>
      </c>
      <c r="C3" s="89" t="s">
        <v>9</v>
      </c>
      <c r="D3" s="90" t="e">
        <f>Calculations!BN4</f>
        <v>#DIV/0!</v>
      </c>
      <c r="E3" s="90" t="e">
        <f>Calculations!BO4</f>
        <v>#DIV/0!</v>
      </c>
      <c r="F3" s="91" t="e">
        <f>2^-D3</f>
        <v>#DIV/0!</v>
      </c>
      <c r="G3" s="91" t="e">
        <f>2^-E3</f>
        <v>#DIV/0!</v>
      </c>
      <c r="H3" s="90" t="e">
        <f>F3/G3</f>
        <v>#DIV/0!</v>
      </c>
      <c r="I3" s="93" t="str">
        <f>IF(OR(COUNT(Calculations!BP4:BY4)&lt;3,COUNT(Calculations!BZ4:CI4)&lt;3),"N/A",IF(ISERROR(TTEST(Calculations!BP4:BY4,Calculations!BZ4:CI4,2,2)),"N/A",TTEST(Calculations!BP4:BY4,Calculations!BZ4:CI4,2,2)))</f>
        <v>N/A</v>
      </c>
      <c r="J3" s="90" t="e">
        <f aca="true" t="shared" si="0" ref="J3:J66">IF(H3&gt;1,H3,-1/H3)</f>
        <v>#DIV/0!</v>
      </c>
      <c r="K3" s="94"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87"/>
      <c r="B4" s="88" t="str">
        <f>'Gene Table'!D4</f>
        <v>NM_000059</v>
      </c>
      <c r="C4" s="89" t="s">
        <v>13</v>
      </c>
      <c r="D4" s="90" t="e">
        <f>Calculations!BN5</f>
        <v>#DIV/0!</v>
      </c>
      <c r="E4" s="90" t="e">
        <f>Calculations!BO5</f>
        <v>#DIV/0!</v>
      </c>
      <c r="F4" s="91" t="e">
        <f aca="true" t="shared" si="1" ref="F4:F67">2^-D4</f>
        <v>#DIV/0!</v>
      </c>
      <c r="G4" s="91" t="e">
        <f aca="true" t="shared" si="2" ref="G4:G67">2^-E4</f>
        <v>#DIV/0!</v>
      </c>
      <c r="H4" s="90" t="e">
        <f aca="true" t="shared" si="3" ref="H4:H67">F4/G4</f>
        <v>#DIV/0!</v>
      </c>
      <c r="I4" s="93" t="str">
        <f>IF(OR(COUNT(Calculations!BP5:BY5)&lt;3,COUNT(Calculations!BZ5:CI5)&lt;3),"N/A",IF(ISERROR(TTEST(Calculations!BP5:BY5,Calculations!BZ5:CI5,2,2)),"N/A",TTEST(Calculations!BP5:BY5,Calculations!BZ5:CI5,2,2)))</f>
        <v>N/A</v>
      </c>
      <c r="J4" s="90" t="e">
        <f t="shared" si="0"/>
        <v>#DIV/0!</v>
      </c>
      <c r="K4" s="94"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87"/>
      <c r="B5" s="88" t="str">
        <f>'Gene Table'!D5</f>
        <v>NM_058195</v>
      </c>
      <c r="C5" s="89" t="s">
        <v>17</v>
      </c>
      <c r="D5" s="90" t="e">
        <f>Calculations!BN6</f>
        <v>#DIV/0!</v>
      </c>
      <c r="E5" s="90" t="e">
        <f>Calculations!BO6</f>
        <v>#DIV/0!</v>
      </c>
      <c r="F5" s="91" t="e">
        <f t="shared" si="1"/>
        <v>#DIV/0!</v>
      </c>
      <c r="G5" s="91" t="e">
        <f t="shared" si="2"/>
        <v>#DIV/0!</v>
      </c>
      <c r="H5" s="90" t="e">
        <f t="shared" si="3"/>
        <v>#DIV/0!</v>
      </c>
      <c r="I5" s="93" t="str">
        <f>IF(OR(COUNT(Calculations!BP6:BY6)&lt;3,COUNT(Calculations!BZ6:CI6)&lt;3),"N/A",IF(ISERROR(TTEST(Calculations!BP6:BY6,Calculations!BZ6:CI6,2,2)),"N/A",TTEST(Calculations!BP6:BY6,Calculations!BZ6:CI6,2,2)))</f>
        <v>N/A</v>
      </c>
      <c r="J5" s="90" t="e">
        <f t="shared" si="0"/>
        <v>#DIV/0!</v>
      </c>
      <c r="K5" s="94"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87"/>
      <c r="B6" s="88" t="str">
        <f>'Gene Table'!D6</f>
        <v>NM_000546</v>
      </c>
      <c r="C6" s="89" t="s">
        <v>21</v>
      </c>
      <c r="D6" s="90" t="e">
        <f>Calculations!BN7</f>
        <v>#DIV/0!</v>
      </c>
      <c r="E6" s="90" t="e">
        <f>Calculations!BO7</f>
        <v>#DIV/0!</v>
      </c>
      <c r="F6" s="91" t="e">
        <f t="shared" si="1"/>
        <v>#DIV/0!</v>
      </c>
      <c r="G6" s="91" t="e">
        <f t="shared" si="2"/>
        <v>#DIV/0!</v>
      </c>
      <c r="H6" s="90" t="e">
        <f t="shared" si="3"/>
        <v>#DIV/0!</v>
      </c>
      <c r="I6" s="93" t="str">
        <f>IF(OR(COUNT(Calculations!BP7:BY7)&lt;3,COUNT(Calculations!BZ7:CI7)&lt;3),"N/A",IF(ISERROR(TTEST(Calculations!BP7:BY7,Calculations!BZ7:CI7,2,2)),"N/A",TTEST(Calculations!BP7:BY7,Calculations!BZ7:CI7,2,2)))</f>
        <v>N/A</v>
      </c>
      <c r="J6" s="90" t="e">
        <f t="shared" si="0"/>
        <v>#DIV/0!</v>
      </c>
      <c r="K6" s="94"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87"/>
      <c r="B7" s="88" t="str">
        <f>'Gene Table'!D7</f>
        <v>NM_005957</v>
      </c>
      <c r="C7" s="89" t="s">
        <v>25</v>
      </c>
      <c r="D7" s="90" t="e">
        <f>Calculations!BN8</f>
        <v>#DIV/0!</v>
      </c>
      <c r="E7" s="90" t="e">
        <f>Calculations!BO8</f>
        <v>#DIV/0!</v>
      </c>
      <c r="F7" s="91" t="e">
        <f t="shared" si="1"/>
        <v>#DIV/0!</v>
      </c>
      <c r="G7" s="91" t="e">
        <f t="shared" si="2"/>
        <v>#DIV/0!</v>
      </c>
      <c r="H7" s="90" t="e">
        <f t="shared" si="3"/>
        <v>#DIV/0!</v>
      </c>
      <c r="I7" s="93" t="str">
        <f>IF(OR(COUNT(Calculations!BP8:BY8)&lt;3,COUNT(Calculations!BZ8:CI8)&lt;3),"N/A",IF(ISERROR(TTEST(Calculations!BP8:BY8,Calculations!BZ8:CI8,2,2)),"N/A",TTEST(Calculations!BP8:BY8,Calculations!BZ8:CI8,2,2)))</f>
        <v>N/A</v>
      </c>
      <c r="J7" s="90" t="e">
        <f t="shared" si="0"/>
        <v>#DIV/0!</v>
      </c>
      <c r="K7" s="94"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87"/>
      <c r="B8" s="88" t="str">
        <f>'Gene Table'!D8</f>
        <v>NM_006297</v>
      </c>
      <c r="C8" s="89" t="s">
        <v>29</v>
      </c>
      <c r="D8" s="90" t="e">
        <f>Calculations!BN9</f>
        <v>#DIV/0!</v>
      </c>
      <c r="E8" s="90" t="e">
        <f>Calculations!BO9</f>
        <v>#DIV/0!</v>
      </c>
      <c r="F8" s="91" t="e">
        <f t="shared" si="1"/>
        <v>#DIV/0!</v>
      </c>
      <c r="G8" s="91" t="e">
        <f t="shared" si="2"/>
        <v>#DIV/0!</v>
      </c>
      <c r="H8" s="90" t="e">
        <f t="shared" si="3"/>
        <v>#DIV/0!</v>
      </c>
      <c r="I8" s="93" t="str">
        <f>IF(OR(COUNT(Calculations!BP9:BY9)&lt;3,COUNT(Calculations!BZ9:CI9)&lt;3),"N/A",IF(ISERROR(TTEST(Calculations!BP9:BY9,Calculations!BZ9:CI9,2,2)),"N/A",TTEST(Calculations!BP9:BY9,Calculations!BZ9:CI9,2,2)))</f>
        <v>N/A</v>
      </c>
      <c r="J8" s="90" t="e">
        <f t="shared" si="0"/>
        <v>#DIV/0!</v>
      </c>
      <c r="K8" s="94"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87"/>
      <c r="B9" s="88" t="str">
        <f>'Gene Table'!D9</f>
        <v>NM_003122</v>
      </c>
      <c r="C9" s="89" t="s">
        <v>33</v>
      </c>
      <c r="D9" s="90" t="e">
        <f>Calculations!BN10</f>
        <v>#DIV/0!</v>
      </c>
      <c r="E9" s="90" t="e">
        <f>Calculations!BO10</f>
        <v>#DIV/0!</v>
      </c>
      <c r="F9" s="91" t="e">
        <f t="shared" si="1"/>
        <v>#DIV/0!</v>
      </c>
      <c r="G9" s="91" t="e">
        <f t="shared" si="2"/>
        <v>#DIV/0!</v>
      </c>
      <c r="H9" s="90" t="e">
        <f t="shared" si="3"/>
        <v>#DIV/0!</v>
      </c>
      <c r="I9" s="93" t="str">
        <f>IF(OR(COUNT(Calculations!BP10:BY10)&lt;3,COUNT(Calculations!BZ10:CI10)&lt;3),"N/A",IF(ISERROR(TTEST(Calculations!BP10:BY10,Calculations!BZ10:CI10,2,2)),"N/A",TTEST(Calculations!BP10:BY10,Calculations!BZ10:CI10,2,2)))</f>
        <v>N/A</v>
      </c>
      <c r="J9" s="90" t="e">
        <f t="shared" si="0"/>
        <v>#DIV/0!</v>
      </c>
      <c r="K9" s="94"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87"/>
      <c r="B10" s="88" t="str">
        <f>'Gene Table'!D10</f>
        <v>NM_005228</v>
      </c>
      <c r="C10" s="89" t="s">
        <v>37</v>
      </c>
      <c r="D10" s="90" t="e">
        <f>Calculations!BN11</f>
        <v>#DIV/0!</v>
      </c>
      <c r="E10" s="90" t="e">
        <f>Calculations!BO11</f>
        <v>#DIV/0!</v>
      </c>
      <c r="F10" s="91" t="e">
        <f t="shared" si="1"/>
        <v>#DIV/0!</v>
      </c>
      <c r="G10" s="91" t="e">
        <f t="shared" si="2"/>
        <v>#DIV/0!</v>
      </c>
      <c r="H10" s="90" t="e">
        <f t="shared" si="3"/>
        <v>#DIV/0!</v>
      </c>
      <c r="I10" s="93" t="str">
        <f>IF(OR(COUNT(Calculations!BP11:BY11)&lt;3,COUNT(Calculations!BZ11:CI11)&lt;3),"N/A",IF(ISERROR(TTEST(Calculations!BP11:BY11,Calculations!BZ11:CI11,2,2)),"N/A",TTEST(Calculations!BP11:BY11,Calculations!BZ11:CI11,2,2)))</f>
        <v>N/A</v>
      </c>
      <c r="J10" s="90" t="e">
        <f t="shared" si="0"/>
        <v>#DIV/0!</v>
      </c>
      <c r="K10" s="94"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87"/>
      <c r="B11" s="88" t="str">
        <f>'Gene Table'!D11</f>
        <v>NM_000662</v>
      </c>
      <c r="C11" s="89" t="s">
        <v>41</v>
      </c>
      <c r="D11" s="90" t="e">
        <f>Calculations!BN12</f>
        <v>#DIV/0!</v>
      </c>
      <c r="E11" s="90" t="e">
        <f>Calculations!BO12</f>
        <v>#DIV/0!</v>
      </c>
      <c r="F11" s="91" t="e">
        <f t="shared" si="1"/>
        <v>#DIV/0!</v>
      </c>
      <c r="G11" s="91" t="e">
        <f t="shared" si="2"/>
        <v>#DIV/0!</v>
      </c>
      <c r="H11" s="90" t="e">
        <f t="shared" si="3"/>
        <v>#DIV/0!</v>
      </c>
      <c r="I11" s="93" t="str">
        <f>IF(OR(COUNT(Calculations!BP12:BY12)&lt;3,COUNT(Calculations!BZ12:CI12)&lt;3),"N/A",IF(ISERROR(TTEST(Calculations!BP12:BY12,Calculations!BZ12:CI12,2,2)),"N/A",TTEST(Calculations!BP12:BY12,Calculations!BZ12:CI12,2,2)))</f>
        <v>N/A</v>
      </c>
      <c r="J11" s="90" t="e">
        <f t="shared" si="0"/>
        <v>#DIV/0!</v>
      </c>
      <c r="K11" s="94"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87"/>
      <c r="B12" s="88" t="str">
        <f>'Gene Table'!D12</f>
        <v>NM_002769</v>
      </c>
      <c r="C12" s="89" t="s">
        <v>45</v>
      </c>
      <c r="D12" s="90" t="e">
        <f>Calculations!BN13</f>
        <v>#DIV/0!</v>
      </c>
      <c r="E12" s="90" t="e">
        <f>Calculations!BO13</f>
        <v>#DIV/0!</v>
      </c>
      <c r="F12" s="91" t="e">
        <f t="shared" si="1"/>
        <v>#DIV/0!</v>
      </c>
      <c r="G12" s="91" t="e">
        <f t="shared" si="2"/>
        <v>#DIV/0!</v>
      </c>
      <c r="H12" s="90" t="e">
        <f t="shared" si="3"/>
        <v>#DIV/0!</v>
      </c>
      <c r="I12" s="93" t="str">
        <f>IF(OR(COUNT(Calculations!BP13:BY13)&lt;3,COUNT(Calculations!BZ13:CI13)&lt;3),"N/A",IF(ISERROR(TTEST(Calculations!BP13:BY13,Calculations!BZ13:CI13,2,2)),"N/A",TTEST(Calculations!BP13:BY13,Calculations!BZ13:CI13,2,2)))</f>
        <v>N/A</v>
      </c>
      <c r="J12" s="90" t="e">
        <f t="shared" si="0"/>
        <v>#DIV/0!</v>
      </c>
      <c r="K12" s="94"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87"/>
      <c r="B13" s="88" t="str">
        <f>'Gene Table'!D13</f>
        <v>NM_000015</v>
      </c>
      <c r="C13" s="89" t="s">
        <v>49</v>
      </c>
      <c r="D13" s="90" t="e">
        <f>Calculations!BN14</f>
        <v>#DIV/0!</v>
      </c>
      <c r="E13" s="90" t="e">
        <f>Calculations!BO14</f>
        <v>#DIV/0!</v>
      </c>
      <c r="F13" s="91" t="e">
        <f t="shared" si="1"/>
        <v>#DIV/0!</v>
      </c>
      <c r="G13" s="91" t="e">
        <f t="shared" si="2"/>
        <v>#DIV/0!</v>
      </c>
      <c r="H13" s="90" t="e">
        <f t="shared" si="3"/>
        <v>#DIV/0!</v>
      </c>
      <c r="I13" s="93" t="str">
        <f>IF(OR(COUNT(Calculations!BP14:BY14)&lt;3,COUNT(Calculations!BZ14:CI14)&lt;3),"N/A",IF(ISERROR(TTEST(Calculations!BP14:BY14,Calculations!BZ14:CI14,2,2)),"N/A",TTEST(Calculations!BP14:BY14,Calculations!BZ14:CI14,2,2)))</f>
        <v>N/A</v>
      </c>
      <c r="J13" s="90" t="e">
        <f t="shared" si="0"/>
        <v>#DIV/0!</v>
      </c>
      <c r="K13" s="94"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87"/>
      <c r="B14" s="88" t="str">
        <f>'Gene Table'!D14</f>
        <v>NM_002542</v>
      </c>
      <c r="C14" s="89" t="s">
        <v>53</v>
      </c>
      <c r="D14" s="90" t="e">
        <f>Calculations!BN15</f>
        <v>#DIV/0!</v>
      </c>
      <c r="E14" s="90" t="e">
        <f>Calculations!BO15</f>
        <v>#DIV/0!</v>
      </c>
      <c r="F14" s="91" t="e">
        <f t="shared" si="1"/>
        <v>#DIV/0!</v>
      </c>
      <c r="G14" s="91" t="e">
        <f t="shared" si="2"/>
        <v>#DIV/0!</v>
      </c>
      <c r="H14" s="90" t="e">
        <f t="shared" si="3"/>
        <v>#DIV/0!</v>
      </c>
      <c r="I14" s="93" t="str">
        <f>IF(OR(COUNT(Calculations!BP15:BY15)&lt;3,COUNT(Calculations!BZ15:CI15)&lt;3),"N/A",IF(ISERROR(TTEST(Calculations!BP15:BY15,Calculations!BZ15:CI15,2,2)),"N/A",TTEST(Calculations!BP15:BY15,Calculations!BZ15:CI15,2,2)))</f>
        <v>N/A</v>
      </c>
      <c r="J14" s="90" t="e">
        <f t="shared" si="0"/>
        <v>#DIV/0!</v>
      </c>
      <c r="K14" s="94"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87"/>
      <c r="B15" s="88" t="str">
        <f>'Gene Table'!D15</f>
        <v>NM_000594</v>
      </c>
      <c r="C15" s="89" t="s">
        <v>57</v>
      </c>
      <c r="D15" s="90" t="e">
        <f>Calculations!BN16</f>
        <v>#DIV/0!</v>
      </c>
      <c r="E15" s="90" t="e">
        <f>Calculations!BO16</f>
        <v>#DIV/0!</v>
      </c>
      <c r="F15" s="91" t="e">
        <f t="shared" si="1"/>
        <v>#DIV/0!</v>
      </c>
      <c r="G15" s="91" t="e">
        <f t="shared" si="2"/>
        <v>#DIV/0!</v>
      </c>
      <c r="H15" s="90" t="e">
        <f t="shared" si="3"/>
        <v>#DIV/0!</v>
      </c>
      <c r="I15" s="93" t="str">
        <f>IF(OR(COUNT(Calculations!BP16:BY16)&lt;3,COUNT(Calculations!BZ16:CI16)&lt;3),"N/A",IF(ISERROR(TTEST(Calculations!BP16:BY16,Calculations!BZ16:CI16,2,2)),"N/A",TTEST(Calculations!BP16:BY16,Calculations!BZ16:CI16,2,2)))</f>
        <v>N/A</v>
      </c>
      <c r="J15" s="90" t="e">
        <f t="shared" si="0"/>
        <v>#DIV/0!</v>
      </c>
      <c r="K15" s="94"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87"/>
      <c r="B16" s="88" t="str">
        <f>'Gene Table'!D16</f>
        <v>NM_000244</v>
      </c>
      <c r="C16" s="89" t="s">
        <v>61</v>
      </c>
      <c r="D16" s="90" t="e">
        <f>Calculations!BN17</f>
        <v>#DIV/0!</v>
      </c>
      <c r="E16" s="90" t="e">
        <f>Calculations!BO17</f>
        <v>#DIV/0!</v>
      </c>
      <c r="F16" s="91" t="e">
        <f t="shared" si="1"/>
        <v>#DIV/0!</v>
      </c>
      <c r="G16" s="91" t="e">
        <f t="shared" si="2"/>
        <v>#DIV/0!</v>
      </c>
      <c r="H16" s="90" t="e">
        <f t="shared" si="3"/>
        <v>#DIV/0!</v>
      </c>
      <c r="I16" s="93" t="str">
        <f>IF(OR(COUNT(Calculations!BP17:BY17)&lt;3,COUNT(Calculations!BZ17:CI17)&lt;3),"N/A",IF(ISERROR(TTEST(Calculations!BP17:BY17,Calculations!BZ17:CI17,2,2)),"N/A",TTEST(Calculations!BP17:BY17,Calculations!BZ17:CI17,2,2)))</f>
        <v>N/A</v>
      </c>
      <c r="J16" s="90" t="e">
        <f t="shared" si="0"/>
        <v>#DIV/0!</v>
      </c>
      <c r="K16" s="94"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87"/>
      <c r="B17" s="88" t="str">
        <f>'Gene Table'!D17</f>
        <v>NM_000499</v>
      </c>
      <c r="C17" s="89" t="s">
        <v>65</v>
      </c>
      <c r="D17" s="90" t="e">
        <f>Calculations!BN18</f>
        <v>#DIV/0!</v>
      </c>
      <c r="E17" s="90" t="e">
        <f>Calculations!BO18</f>
        <v>#DIV/0!</v>
      </c>
      <c r="F17" s="91" t="e">
        <f t="shared" si="1"/>
        <v>#DIV/0!</v>
      </c>
      <c r="G17" s="91" t="e">
        <f t="shared" si="2"/>
        <v>#DIV/0!</v>
      </c>
      <c r="H17" s="90" t="e">
        <f t="shared" si="3"/>
        <v>#DIV/0!</v>
      </c>
      <c r="I17" s="93" t="str">
        <f>IF(OR(COUNT(Calculations!BP18:BY18)&lt;3,COUNT(Calculations!BZ18:CI18)&lt;3),"N/A",IF(ISERROR(TTEST(Calculations!BP18:BY18,Calculations!BZ18:CI18,2,2)),"N/A",TTEST(Calculations!BP18:BY18,Calculations!BZ18:CI18,2,2)))</f>
        <v>N/A</v>
      </c>
      <c r="J17" s="90" t="e">
        <f t="shared" si="0"/>
        <v>#DIV/0!</v>
      </c>
      <c r="K17" s="94"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87"/>
      <c r="B18" s="88" t="str">
        <f>'Gene Table'!D18</f>
        <v>NM_003579</v>
      </c>
      <c r="C18" s="89" t="s">
        <v>69</v>
      </c>
      <c r="D18" s="90" t="e">
        <f>Calculations!BN19</f>
        <v>#DIV/0!</v>
      </c>
      <c r="E18" s="90" t="e">
        <f>Calculations!BO19</f>
        <v>#DIV/0!</v>
      </c>
      <c r="F18" s="91" t="e">
        <f t="shared" si="1"/>
        <v>#DIV/0!</v>
      </c>
      <c r="G18" s="91" t="e">
        <f t="shared" si="2"/>
        <v>#DIV/0!</v>
      </c>
      <c r="H18" s="90" t="e">
        <f t="shared" si="3"/>
        <v>#DIV/0!</v>
      </c>
      <c r="I18" s="93" t="str">
        <f>IF(OR(COUNT(Calculations!BP19:BY19)&lt;3,COUNT(Calculations!BZ19:CI19)&lt;3),"N/A",IF(ISERROR(TTEST(Calculations!BP19:BY19,Calculations!BZ19:CI19,2,2)),"N/A",TTEST(Calculations!BP19:BY19,Calculations!BZ19:CI19,2,2)))</f>
        <v>N/A</v>
      </c>
      <c r="J18" s="90" t="e">
        <f t="shared" si="0"/>
        <v>#DIV/0!</v>
      </c>
      <c r="K18" s="94"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87"/>
      <c r="B19" s="88" t="str">
        <f>'Gene Table'!D19</f>
        <v>NM_005432</v>
      </c>
      <c r="C19" s="89" t="s">
        <v>73</v>
      </c>
      <c r="D19" s="90" t="e">
        <f>Calculations!BN20</f>
        <v>#DIV/0!</v>
      </c>
      <c r="E19" s="90" t="e">
        <f>Calculations!BO20</f>
        <v>#DIV/0!</v>
      </c>
      <c r="F19" s="91" t="e">
        <f t="shared" si="1"/>
        <v>#DIV/0!</v>
      </c>
      <c r="G19" s="91" t="e">
        <f t="shared" si="2"/>
        <v>#DIV/0!</v>
      </c>
      <c r="H19" s="90" t="e">
        <f t="shared" si="3"/>
        <v>#DIV/0!</v>
      </c>
      <c r="I19" s="93" t="str">
        <f>IF(OR(COUNT(Calculations!BP20:BY20)&lt;3,COUNT(Calculations!BZ20:CI20)&lt;3),"N/A",IF(ISERROR(TTEST(Calculations!BP20:BY20,Calculations!BZ20:CI20,2,2)),"N/A",TTEST(Calculations!BP20:BY20,Calculations!BZ20:CI20,2,2)))</f>
        <v>N/A</v>
      </c>
      <c r="J19" s="90" t="e">
        <f t="shared" si="0"/>
        <v>#DIV/0!</v>
      </c>
      <c r="K19" s="94"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87"/>
      <c r="B20" s="88" t="str">
        <f>'Gene Table'!D20</f>
        <v>NM_004628</v>
      </c>
      <c r="C20" s="89" t="s">
        <v>77</v>
      </c>
      <c r="D20" s="90" t="e">
        <f>Calculations!BN21</f>
        <v>#DIV/0!</v>
      </c>
      <c r="E20" s="90" t="e">
        <f>Calculations!BO21</f>
        <v>#DIV/0!</v>
      </c>
      <c r="F20" s="91" t="e">
        <f t="shared" si="1"/>
        <v>#DIV/0!</v>
      </c>
      <c r="G20" s="91" t="e">
        <f t="shared" si="2"/>
        <v>#DIV/0!</v>
      </c>
      <c r="H20" s="90" t="e">
        <f t="shared" si="3"/>
        <v>#DIV/0!</v>
      </c>
      <c r="I20" s="93" t="str">
        <f>IF(OR(COUNT(Calculations!BP21:BY21)&lt;3,COUNT(Calculations!BZ21:CI21)&lt;3),"N/A",IF(ISERROR(TTEST(Calculations!BP21:BY21,Calculations!BZ21:CI21,2,2)),"N/A",TTEST(Calculations!BP21:BY21,Calculations!BZ21:CI21,2,2)))</f>
        <v>N/A</v>
      </c>
      <c r="J20" s="90" t="e">
        <f t="shared" si="0"/>
        <v>#DIV/0!</v>
      </c>
      <c r="K20" s="94"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87"/>
      <c r="B21" s="88" t="str">
        <f>'Gene Table'!D21</f>
        <v>NM_000636</v>
      </c>
      <c r="C21" s="89" t="s">
        <v>81</v>
      </c>
      <c r="D21" s="90" t="e">
        <f>Calculations!BN22</f>
        <v>#DIV/0!</v>
      </c>
      <c r="E21" s="90" t="e">
        <f>Calculations!BO22</f>
        <v>#DIV/0!</v>
      </c>
      <c r="F21" s="91" t="e">
        <f t="shared" si="1"/>
        <v>#DIV/0!</v>
      </c>
      <c r="G21" s="91" t="e">
        <f t="shared" si="2"/>
        <v>#DIV/0!</v>
      </c>
      <c r="H21" s="90" t="e">
        <f t="shared" si="3"/>
        <v>#DIV/0!</v>
      </c>
      <c r="I21" s="93" t="str">
        <f>IF(OR(COUNT(Calculations!BP22:BY22)&lt;3,COUNT(Calculations!BZ22:CI22)&lt;3),"N/A",IF(ISERROR(TTEST(Calculations!BP22:BY22,Calculations!BZ22:CI22,2,2)),"N/A",TTEST(Calculations!BP22:BY22,Calculations!BZ22:CI22,2,2)))</f>
        <v>N/A</v>
      </c>
      <c r="J21" s="90" t="e">
        <f t="shared" si="0"/>
        <v>#DIV/0!</v>
      </c>
      <c r="K21" s="94"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87"/>
      <c r="B22" s="88" t="str">
        <f>'Gene Table'!D22</f>
        <v>NM_001184</v>
      </c>
      <c r="C22" s="89" t="s">
        <v>85</v>
      </c>
      <c r="D22" s="90" t="e">
        <f>Calculations!BN23</f>
        <v>#DIV/0!</v>
      </c>
      <c r="E22" s="90" t="e">
        <f>Calculations!BO23</f>
        <v>#DIV/0!</v>
      </c>
      <c r="F22" s="91" t="e">
        <f t="shared" si="1"/>
        <v>#DIV/0!</v>
      </c>
      <c r="G22" s="91" t="e">
        <f t="shared" si="2"/>
        <v>#DIV/0!</v>
      </c>
      <c r="H22" s="90" t="e">
        <f t="shared" si="3"/>
        <v>#DIV/0!</v>
      </c>
      <c r="I22" s="93" t="str">
        <f>IF(OR(COUNT(Calculations!BP23:BY23)&lt;3,COUNT(Calculations!BZ23:CI23)&lt;3),"N/A",IF(ISERROR(TTEST(Calculations!BP23:BY23,Calculations!BZ23:CI23,2,2)),"N/A",TTEST(Calculations!BP23:BY23,Calculations!BZ23:CI23,2,2)))</f>
        <v>N/A</v>
      </c>
      <c r="J22" s="90" t="e">
        <f t="shared" si="0"/>
        <v>#DIV/0!</v>
      </c>
      <c r="K22" s="94"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87"/>
      <c r="B23" s="88" t="str">
        <f>'Gene Table'!D23</f>
        <v>NM_000251</v>
      </c>
      <c r="C23" s="89" t="s">
        <v>89</v>
      </c>
      <c r="D23" s="90" t="e">
        <f>Calculations!BN24</f>
        <v>#DIV/0!</v>
      </c>
      <c r="E23" s="90" t="e">
        <f>Calculations!BO24</f>
        <v>#DIV/0!</v>
      </c>
      <c r="F23" s="91" t="e">
        <f t="shared" si="1"/>
        <v>#DIV/0!</v>
      </c>
      <c r="G23" s="91" t="e">
        <f t="shared" si="2"/>
        <v>#DIV/0!</v>
      </c>
      <c r="H23" s="90" t="e">
        <f t="shared" si="3"/>
        <v>#DIV/0!</v>
      </c>
      <c r="I23" s="93" t="str">
        <f>IF(OR(COUNT(Calculations!BP24:BY24)&lt;3,COUNT(Calculations!BZ24:CI24)&lt;3),"N/A",IF(ISERROR(TTEST(Calculations!BP24:BY24,Calculations!BZ24:CI24,2,2)),"N/A",TTEST(Calculations!BP24:BY24,Calculations!BZ24:CI24,2,2)))</f>
        <v>N/A</v>
      </c>
      <c r="J23" s="90" t="e">
        <f t="shared" si="0"/>
        <v>#DIV/0!</v>
      </c>
      <c r="K23" s="94"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87"/>
      <c r="B24" s="88" t="str">
        <f>'Gene Table'!D24</f>
        <v>NM_000249</v>
      </c>
      <c r="C24" s="89" t="s">
        <v>93</v>
      </c>
      <c r="D24" s="90" t="e">
        <f>Calculations!BN25</f>
        <v>#DIV/0!</v>
      </c>
      <c r="E24" s="90" t="e">
        <f>Calculations!BO25</f>
        <v>#DIV/0!</v>
      </c>
      <c r="F24" s="91" t="e">
        <f t="shared" si="1"/>
        <v>#DIV/0!</v>
      </c>
      <c r="G24" s="91" t="e">
        <f t="shared" si="2"/>
        <v>#DIV/0!</v>
      </c>
      <c r="H24" s="90" t="e">
        <f t="shared" si="3"/>
        <v>#DIV/0!</v>
      </c>
      <c r="I24" s="93" t="str">
        <f>IF(OR(COUNT(Calculations!BP25:BY25)&lt;3,COUNT(Calculations!BZ25:CI25)&lt;3),"N/A",IF(ISERROR(TTEST(Calculations!BP25:BY25,Calculations!BZ25:CI25,2,2)),"N/A",TTEST(Calculations!BP25:BY25,Calculations!BZ25:CI25,2,2)))</f>
        <v>N/A</v>
      </c>
      <c r="J24" s="90" t="e">
        <f t="shared" si="0"/>
        <v>#DIV/0!</v>
      </c>
      <c r="K24" s="94"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87"/>
      <c r="B25" s="88" t="str">
        <f>'Gene Table'!D25</f>
        <v>NM_005359</v>
      </c>
      <c r="C25" s="89" t="s">
        <v>97</v>
      </c>
      <c r="D25" s="90" t="e">
        <f>Calculations!BN26</f>
        <v>#DIV/0!</v>
      </c>
      <c r="E25" s="90" t="e">
        <f>Calculations!BO26</f>
        <v>#DIV/0!</v>
      </c>
      <c r="F25" s="91" t="e">
        <f t="shared" si="1"/>
        <v>#DIV/0!</v>
      </c>
      <c r="G25" s="91" t="e">
        <f t="shared" si="2"/>
        <v>#DIV/0!</v>
      </c>
      <c r="H25" s="90" t="e">
        <f t="shared" si="3"/>
        <v>#DIV/0!</v>
      </c>
      <c r="I25" s="93" t="str">
        <f>IF(OR(COUNT(Calculations!BP26:BY26)&lt;3,COUNT(Calculations!BZ26:CI26)&lt;3),"N/A",IF(ISERROR(TTEST(Calculations!BP26:BY26,Calculations!BZ26:CI26,2,2)),"N/A",TTEST(Calculations!BP26:BY26,Calculations!BZ26:CI26,2,2)))</f>
        <v>N/A</v>
      </c>
      <c r="J25" s="90" t="e">
        <f t="shared" si="0"/>
        <v>#DIV/0!</v>
      </c>
      <c r="K25" s="94"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87"/>
      <c r="B26" s="88" t="str">
        <f>'Gene Table'!D26</f>
        <v>NM_000600</v>
      </c>
      <c r="C26" s="89" t="s">
        <v>101</v>
      </c>
      <c r="D26" s="90" t="e">
        <f>Calculations!BN27</f>
        <v>#DIV/0!</v>
      </c>
      <c r="E26" s="90" t="e">
        <f>Calculations!BO27</f>
        <v>#DIV/0!</v>
      </c>
      <c r="F26" s="91" t="e">
        <f t="shared" si="1"/>
        <v>#DIV/0!</v>
      </c>
      <c r="G26" s="91" t="e">
        <f t="shared" si="2"/>
        <v>#DIV/0!</v>
      </c>
      <c r="H26" s="90" t="e">
        <f t="shared" si="3"/>
        <v>#DIV/0!</v>
      </c>
      <c r="I26" s="93" t="str">
        <f>IF(OR(COUNT(Calculations!BP27:BY27)&lt;3,COUNT(Calculations!BZ27:CI27)&lt;3),"N/A",IF(ISERROR(TTEST(Calculations!BP27:BY27,Calculations!BZ27:CI27,2,2)),"N/A",TTEST(Calculations!BP27:BY27,Calculations!BZ27:CI27,2,2)))</f>
        <v>N/A</v>
      </c>
      <c r="J26" s="90" t="e">
        <f t="shared" si="0"/>
        <v>#DIV/0!</v>
      </c>
      <c r="K26" s="94"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87"/>
      <c r="B27" s="88" t="str">
        <f>'Gene Table'!D27</f>
        <v>NM_000038</v>
      </c>
      <c r="C27" s="89" t="s">
        <v>105</v>
      </c>
      <c r="D27" s="90" t="e">
        <f>Calculations!BN28</f>
        <v>#DIV/0!</v>
      </c>
      <c r="E27" s="90" t="e">
        <f>Calculations!BO28</f>
        <v>#DIV/0!</v>
      </c>
      <c r="F27" s="91" t="e">
        <f t="shared" si="1"/>
        <v>#DIV/0!</v>
      </c>
      <c r="G27" s="91" t="e">
        <f t="shared" si="2"/>
        <v>#DIV/0!</v>
      </c>
      <c r="H27" s="90" t="e">
        <f t="shared" si="3"/>
        <v>#DIV/0!</v>
      </c>
      <c r="I27" s="93" t="str">
        <f>IF(OR(COUNT(Calculations!BP28:BY28)&lt;3,COUNT(Calculations!BZ28:CI28)&lt;3),"N/A",IF(ISERROR(TTEST(Calculations!BP28:BY28,Calculations!BZ28:CI28,2,2)),"N/A",TTEST(Calculations!BP28:BY28,Calculations!BZ28:CI28,2,2)))</f>
        <v>N/A</v>
      </c>
      <c r="J27" s="90" t="e">
        <f t="shared" si="0"/>
        <v>#DIV/0!</v>
      </c>
      <c r="K27" s="94"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87"/>
      <c r="B28" s="88" t="str">
        <f>'Gene Table'!D28</f>
        <v>NM_000179</v>
      </c>
      <c r="C28" s="89" t="s">
        <v>109</v>
      </c>
      <c r="D28" s="90" t="e">
        <f>Calculations!BN29</f>
        <v>#DIV/0!</v>
      </c>
      <c r="E28" s="90" t="e">
        <f>Calculations!BO29</f>
        <v>#DIV/0!</v>
      </c>
      <c r="F28" s="91" t="e">
        <f t="shared" si="1"/>
        <v>#DIV/0!</v>
      </c>
      <c r="G28" s="91" t="e">
        <f t="shared" si="2"/>
        <v>#DIV/0!</v>
      </c>
      <c r="H28" s="90" t="e">
        <f t="shared" si="3"/>
        <v>#DIV/0!</v>
      </c>
      <c r="I28" s="93" t="str">
        <f>IF(OR(COUNT(Calculations!BP29:BY29)&lt;3,COUNT(Calculations!BZ29:CI29)&lt;3),"N/A",IF(ISERROR(TTEST(Calculations!BP29:BY29,Calculations!BZ29:CI29,2,2)),"N/A",TTEST(Calculations!BP29:BY29,Calculations!BZ29:CI29,2,2)))</f>
        <v>N/A</v>
      </c>
      <c r="J28" s="90" t="e">
        <f t="shared" si="0"/>
        <v>#DIV/0!</v>
      </c>
      <c r="K28" s="94"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87"/>
      <c r="B29" s="88" t="str">
        <f>'Gene Table'!D29</f>
        <v>NM_020469</v>
      </c>
      <c r="C29" s="89" t="s">
        <v>113</v>
      </c>
      <c r="D29" s="90" t="e">
        <f>Calculations!BN30</f>
        <v>#DIV/0!</v>
      </c>
      <c r="E29" s="90" t="e">
        <f>Calculations!BO30</f>
        <v>#DIV/0!</v>
      </c>
      <c r="F29" s="91" t="e">
        <f t="shared" si="1"/>
        <v>#DIV/0!</v>
      </c>
      <c r="G29" s="91" t="e">
        <f t="shared" si="2"/>
        <v>#DIV/0!</v>
      </c>
      <c r="H29" s="90" t="e">
        <f t="shared" si="3"/>
        <v>#DIV/0!</v>
      </c>
      <c r="I29" s="93" t="str">
        <f>IF(OR(COUNT(Calculations!BP30:BY30)&lt;3,COUNT(Calculations!BZ30:CI30)&lt;3),"N/A",IF(ISERROR(TTEST(Calculations!BP30:BY30,Calculations!BZ30:CI30,2,2)),"N/A",TTEST(Calculations!BP30:BY30,Calculations!BZ30:CI30,2,2)))</f>
        <v>N/A</v>
      </c>
      <c r="J29" s="90" t="e">
        <f t="shared" si="0"/>
        <v>#DIV/0!</v>
      </c>
      <c r="K29" s="94"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87"/>
      <c r="B30" s="88" t="str">
        <f>'Gene Table'!D30</f>
        <v>NM_000400</v>
      </c>
      <c r="C30" s="89" t="s">
        <v>117</v>
      </c>
      <c r="D30" s="90" t="e">
        <f>Calculations!BN31</f>
        <v>#DIV/0!</v>
      </c>
      <c r="E30" s="90" t="e">
        <f>Calculations!BO31</f>
        <v>#DIV/0!</v>
      </c>
      <c r="F30" s="91" t="e">
        <f t="shared" si="1"/>
        <v>#DIV/0!</v>
      </c>
      <c r="G30" s="91" t="e">
        <f t="shared" si="2"/>
        <v>#DIV/0!</v>
      </c>
      <c r="H30" s="90" t="e">
        <f t="shared" si="3"/>
        <v>#DIV/0!</v>
      </c>
      <c r="I30" s="93" t="str">
        <f>IF(OR(COUNT(Calculations!BP31:BY31)&lt;3,COUNT(Calculations!BZ31:CI31)&lt;3),"N/A",IF(ISERROR(TTEST(Calculations!BP31:BY31,Calculations!BZ31:CI31,2,2)),"N/A",TTEST(Calculations!BP31:BY31,Calculations!BZ31:CI31,2,2)))</f>
        <v>N/A</v>
      </c>
      <c r="J30" s="90" t="e">
        <f t="shared" si="0"/>
        <v>#DIV/0!</v>
      </c>
      <c r="K30" s="94"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87"/>
      <c r="B31" s="88" t="str">
        <f>'Gene Table'!D31</f>
        <v>NM_001005735</v>
      </c>
      <c r="C31" s="89" t="s">
        <v>121</v>
      </c>
      <c r="D31" s="90" t="e">
        <f>Calculations!BN32</f>
        <v>#DIV/0!</v>
      </c>
      <c r="E31" s="90" t="e">
        <f>Calculations!BO32</f>
        <v>#DIV/0!</v>
      </c>
      <c r="F31" s="91" t="e">
        <f t="shared" si="1"/>
        <v>#DIV/0!</v>
      </c>
      <c r="G31" s="91" t="e">
        <f t="shared" si="2"/>
        <v>#DIV/0!</v>
      </c>
      <c r="H31" s="90" t="e">
        <f t="shared" si="3"/>
        <v>#DIV/0!</v>
      </c>
      <c r="I31" s="93" t="str">
        <f>IF(OR(COUNT(Calculations!BP32:BY32)&lt;3,COUNT(Calculations!BZ32:CI32)&lt;3),"N/A",IF(ISERROR(TTEST(Calculations!BP32:BY32,Calculations!BZ32:CI32,2,2)),"N/A",TTEST(Calculations!BP32:BY32,Calculations!BZ32:CI32,2,2)))</f>
        <v>N/A</v>
      </c>
      <c r="J31" s="90" t="e">
        <f t="shared" si="0"/>
        <v>#DIV/0!</v>
      </c>
      <c r="K31" s="94"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87"/>
      <c r="B32" s="88" t="str">
        <f>'Gene Table'!D32</f>
        <v>NM_001033</v>
      </c>
      <c r="C32" s="89" t="s">
        <v>125</v>
      </c>
      <c r="D32" s="90" t="e">
        <f>Calculations!BN33</f>
        <v>#DIV/0!</v>
      </c>
      <c r="E32" s="90" t="e">
        <f>Calculations!BO33</f>
        <v>#DIV/0!</v>
      </c>
      <c r="F32" s="91" t="e">
        <f t="shared" si="1"/>
        <v>#DIV/0!</v>
      </c>
      <c r="G32" s="91" t="e">
        <f t="shared" si="2"/>
        <v>#DIV/0!</v>
      </c>
      <c r="H32" s="90" t="e">
        <f t="shared" si="3"/>
        <v>#DIV/0!</v>
      </c>
      <c r="I32" s="93" t="str">
        <f>IF(OR(COUNT(Calculations!BP33:BY33)&lt;3,COUNT(Calculations!BZ33:CI33)&lt;3),"N/A",IF(ISERROR(TTEST(Calculations!BP33:BY33,Calculations!BZ33:CI33,2,2)),"N/A",TTEST(Calculations!BP33:BY33,Calculations!BZ33:CI33,2,2)))</f>
        <v>N/A</v>
      </c>
      <c r="J32" s="90" t="e">
        <f t="shared" si="0"/>
        <v>#DIV/0!</v>
      </c>
      <c r="K32" s="94"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87"/>
      <c r="B33" s="88" t="str">
        <f>'Gene Table'!D33</f>
        <v>NM_004955</v>
      </c>
      <c r="C33" s="89" t="s">
        <v>129</v>
      </c>
      <c r="D33" s="90" t="e">
        <f>Calculations!BN34</f>
        <v>#DIV/0!</v>
      </c>
      <c r="E33" s="90" t="e">
        <f>Calculations!BO34</f>
        <v>#DIV/0!</v>
      </c>
      <c r="F33" s="91" t="e">
        <f t="shared" si="1"/>
        <v>#DIV/0!</v>
      </c>
      <c r="G33" s="91" t="e">
        <f t="shared" si="2"/>
        <v>#DIV/0!</v>
      </c>
      <c r="H33" s="90" t="e">
        <f t="shared" si="3"/>
        <v>#DIV/0!</v>
      </c>
      <c r="I33" s="93" t="str">
        <f>IF(OR(COUNT(Calculations!BP34:BY34)&lt;3,COUNT(Calculations!BZ34:CI34)&lt;3),"N/A",IF(ISERROR(TTEST(Calculations!BP34:BY34,Calculations!BZ34:CI34,2,2)),"N/A",TTEST(Calculations!BP34:BY34,Calculations!BZ34:CI34,2,2)))</f>
        <v>N/A</v>
      </c>
      <c r="J33" s="90" t="e">
        <f t="shared" si="0"/>
        <v>#DIV/0!</v>
      </c>
      <c r="K33" s="94"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87"/>
      <c r="B34" s="88" t="str">
        <f>'Gene Table'!D34</f>
        <v>NM_004360</v>
      </c>
      <c r="C34" s="89" t="s">
        <v>133</v>
      </c>
      <c r="D34" s="90" t="e">
        <f>Calculations!BN35</f>
        <v>#DIV/0!</v>
      </c>
      <c r="E34" s="90" t="e">
        <f>Calculations!BO35</f>
        <v>#DIV/0!</v>
      </c>
      <c r="F34" s="91" t="e">
        <f t="shared" si="1"/>
        <v>#DIV/0!</v>
      </c>
      <c r="G34" s="91" t="e">
        <f t="shared" si="2"/>
        <v>#DIV/0!</v>
      </c>
      <c r="H34" s="90" t="e">
        <f t="shared" si="3"/>
        <v>#DIV/0!</v>
      </c>
      <c r="I34" s="93" t="str">
        <f>IF(OR(COUNT(Calculations!BP35:BY35)&lt;3,COUNT(Calculations!BZ35:CI35)&lt;3),"N/A",IF(ISERROR(TTEST(Calculations!BP35:BY35,Calculations!BZ35:CI35,2,2)),"N/A",TTEST(Calculations!BP35:BY35,Calculations!BZ35:CI35,2,2)))</f>
        <v>N/A</v>
      </c>
      <c r="J34" s="90" t="e">
        <f t="shared" si="0"/>
        <v>#DIV/0!</v>
      </c>
      <c r="K34" s="94"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87"/>
      <c r="B35" s="88" t="str">
        <f>'Gene Table'!D35</f>
        <v>NM_001785</v>
      </c>
      <c r="C35" s="89" t="s">
        <v>137</v>
      </c>
      <c r="D35" s="90" t="e">
        <f>Calculations!BN36</f>
        <v>#DIV/0!</v>
      </c>
      <c r="E35" s="90" t="e">
        <f>Calculations!BO36</f>
        <v>#DIV/0!</v>
      </c>
      <c r="F35" s="91" t="e">
        <f t="shared" si="1"/>
        <v>#DIV/0!</v>
      </c>
      <c r="G35" s="91" t="e">
        <f t="shared" si="2"/>
        <v>#DIV/0!</v>
      </c>
      <c r="H35" s="90" t="e">
        <f t="shared" si="3"/>
        <v>#DIV/0!</v>
      </c>
      <c r="I35" s="93" t="str">
        <f>IF(OR(COUNT(Calculations!BP36:BY36)&lt;3,COUNT(Calculations!BZ36:CI36)&lt;3),"N/A",IF(ISERROR(TTEST(Calculations!BP36:BY36,Calculations!BZ36:CI36,2,2)),"N/A",TTEST(Calculations!BP36:BY36,Calculations!BZ36:CI36,2,2)))</f>
        <v>N/A</v>
      </c>
      <c r="J35" s="90" t="e">
        <f t="shared" si="0"/>
        <v>#DIV/0!</v>
      </c>
      <c r="K35" s="94"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87"/>
      <c r="B36" s="88" t="str">
        <f>'Gene Table'!D36</f>
        <v>NM_004213</v>
      </c>
      <c r="C36" s="89" t="s">
        <v>141</v>
      </c>
      <c r="D36" s="90" t="e">
        <f>Calculations!BN37</f>
        <v>#DIV/0!</v>
      </c>
      <c r="E36" s="90" t="e">
        <f>Calculations!BO37</f>
        <v>#DIV/0!</v>
      </c>
      <c r="F36" s="91" t="e">
        <f t="shared" si="1"/>
        <v>#DIV/0!</v>
      </c>
      <c r="G36" s="91" t="e">
        <f t="shared" si="2"/>
        <v>#DIV/0!</v>
      </c>
      <c r="H36" s="90" t="e">
        <f t="shared" si="3"/>
        <v>#DIV/0!</v>
      </c>
      <c r="I36" s="93" t="str">
        <f>IF(OR(COUNT(Calculations!BP37:BY37)&lt;3,COUNT(Calculations!BZ37:CI37)&lt;3),"N/A",IF(ISERROR(TTEST(Calculations!BP37:BY37,Calculations!BZ37:CI37,2,2)),"N/A",TTEST(Calculations!BP37:BY37,Calculations!BZ37:CI37,2,2)))</f>
        <v>N/A</v>
      </c>
      <c r="J36" s="90" t="e">
        <f t="shared" si="0"/>
        <v>#DIV/0!</v>
      </c>
      <c r="K36" s="94"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87"/>
      <c r="B37" s="88" t="str">
        <f>'Gene Table'!D37</f>
        <v>NM_005431</v>
      </c>
      <c r="C37" s="89" t="s">
        <v>145</v>
      </c>
      <c r="D37" s="90" t="e">
        <f>Calculations!BN38</f>
        <v>#DIV/0!</v>
      </c>
      <c r="E37" s="90" t="e">
        <f>Calculations!BO38</f>
        <v>#DIV/0!</v>
      </c>
      <c r="F37" s="91" t="e">
        <f t="shared" si="1"/>
        <v>#DIV/0!</v>
      </c>
      <c r="G37" s="91" t="e">
        <f t="shared" si="2"/>
        <v>#DIV/0!</v>
      </c>
      <c r="H37" s="90" t="e">
        <f t="shared" si="3"/>
        <v>#DIV/0!</v>
      </c>
      <c r="I37" s="93" t="str">
        <f>IF(OR(COUNT(Calculations!BP38:BY38)&lt;3,COUNT(Calculations!BZ38:CI38)&lt;3),"N/A",IF(ISERROR(TTEST(Calculations!BP38:BY38,Calculations!BZ38:CI38,2,2)),"N/A",TTEST(Calculations!BP38:BY38,Calculations!BZ38:CI38,2,2)))</f>
        <v>N/A</v>
      </c>
      <c r="J37" s="90" t="e">
        <f t="shared" si="0"/>
        <v>#DIV/0!</v>
      </c>
      <c r="K37" s="94"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87"/>
      <c r="B38" s="88" t="str">
        <f>'Gene Table'!D38</f>
        <v>NM_001071</v>
      </c>
      <c r="C38" s="89" t="s">
        <v>149</v>
      </c>
      <c r="D38" s="90" t="e">
        <f>Calculations!BN39</f>
        <v>#DIV/0!</v>
      </c>
      <c r="E38" s="90" t="e">
        <f>Calculations!BO39</f>
        <v>#DIV/0!</v>
      </c>
      <c r="F38" s="91" t="e">
        <f t="shared" si="1"/>
        <v>#DIV/0!</v>
      </c>
      <c r="G38" s="91" t="e">
        <f t="shared" si="2"/>
        <v>#DIV/0!</v>
      </c>
      <c r="H38" s="90" t="e">
        <f t="shared" si="3"/>
        <v>#DIV/0!</v>
      </c>
      <c r="I38" s="93" t="str">
        <f>IF(OR(COUNT(Calculations!BP39:BY39)&lt;3,COUNT(Calculations!BZ39:CI39)&lt;3),"N/A",IF(ISERROR(TTEST(Calculations!BP39:BY39,Calculations!BZ39:CI39,2,2)),"N/A",TTEST(Calculations!BP39:BY39,Calculations!BZ39:CI39,2,2)))</f>
        <v>N/A</v>
      </c>
      <c r="J38" s="90" t="e">
        <f t="shared" si="0"/>
        <v>#DIV/0!</v>
      </c>
      <c r="K38" s="94"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87"/>
      <c r="B39" s="88" t="str">
        <f>'Gene Table'!D39</f>
        <v>NM_000455</v>
      </c>
      <c r="C39" s="89" t="s">
        <v>153</v>
      </c>
      <c r="D39" s="90" t="e">
        <f>Calculations!BN40</f>
        <v>#DIV/0!</v>
      </c>
      <c r="E39" s="90" t="e">
        <f>Calculations!BO40</f>
        <v>#DIV/0!</v>
      </c>
      <c r="F39" s="91" t="e">
        <f t="shared" si="1"/>
        <v>#DIV/0!</v>
      </c>
      <c r="G39" s="91" t="e">
        <f t="shared" si="2"/>
        <v>#DIV/0!</v>
      </c>
      <c r="H39" s="90" t="e">
        <f t="shared" si="3"/>
        <v>#DIV/0!</v>
      </c>
      <c r="I39" s="93" t="str">
        <f>IF(OR(COUNT(Calculations!BP40:BY40)&lt;3,COUNT(Calculations!BZ40:CI40)&lt;3),"N/A",IF(ISERROR(TTEST(Calculations!BP40:BY40,Calculations!BZ40:CI40,2,2)),"N/A",TTEST(Calculations!BP40:BY40,Calculations!BZ40:CI40,2,2)))</f>
        <v>N/A</v>
      </c>
      <c r="J39" s="90" t="e">
        <f t="shared" si="0"/>
        <v>#DIV/0!</v>
      </c>
      <c r="K39" s="94"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87"/>
      <c r="B40" s="88" t="str">
        <f>'Gene Table'!D40</f>
        <v>NM_004333</v>
      </c>
      <c r="C40" s="89" t="s">
        <v>157</v>
      </c>
      <c r="D40" s="90" t="e">
        <f>Calculations!BN41</f>
        <v>#DIV/0!</v>
      </c>
      <c r="E40" s="90" t="e">
        <f>Calculations!BO41</f>
        <v>#DIV/0!</v>
      </c>
      <c r="F40" s="91" t="e">
        <f t="shared" si="1"/>
        <v>#DIV/0!</v>
      </c>
      <c r="G40" s="91" t="e">
        <f t="shared" si="2"/>
        <v>#DIV/0!</v>
      </c>
      <c r="H40" s="90" t="e">
        <f t="shared" si="3"/>
        <v>#DIV/0!</v>
      </c>
      <c r="I40" s="93" t="str">
        <f>IF(OR(COUNT(Calculations!BP41:BY41)&lt;3,COUNT(Calculations!BZ41:CI41)&lt;3),"N/A",IF(ISERROR(TTEST(Calculations!BP41:BY41,Calculations!BZ41:CI41,2,2)),"N/A",TTEST(Calculations!BP41:BY41,Calculations!BZ41:CI41,2,2)))</f>
        <v>N/A</v>
      </c>
      <c r="J40" s="90" t="e">
        <f t="shared" si="0"/>
        <v>#DIV/0!</v>
      </c>
      <c r="K40" s="94"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87"/>
      <c r="B41" s="88" t="str">
        <f>'Gene Table'!D41</f>
        <v>NM_000963</v>
      </c>
      <c r="C41" s="89" t="s">
        <v>161</v>
      </c>
      <c r="D41" s="90" t="e">
        <f>Calculations!BN42</f>
        <v>#DIV/0!</v>
      </c>
      <c r="E41" s="90" t="e">
        <f>Calculations!BO42</f>
        <v>#DIV/0!</v>
      </c>
      <c r="F41" s="91" t="e">
        <f t="shared" si="1"/>
        <v>#DIV/0!</v>
      </c>
      <c r="G41" s="91" t="e">
        <f t="shared" si="2"/>
        <v>#DIV/0!</v>
      </c>
      <c r="H41" s="90" t="e">
        <f t="shared" si="3"/>
        <v>#DIV/0!</v>
      </c>
      <c r="I41" s="93" t="str">
        <f>IF(OR(COUNT(Calculations!BP42:BY42)&lt;3,COUNT(Calculations!BZ42:CI42)&lt;3),"N/A",IF(ISERROR(TTEST(Calculations!BP42:BY42,Calculations!BZ42:CI42,2,2)),"N/A",TTEST(Calculations!BP42:BY42,Calculations!BZ42:CI42,2,2)))</f>
        <v>N/A</v>
      </c>
      <c r="J41" s="90" t="e">
        <f t="shared" si="0"/>
        <v>#DIV/0!</v>
      </c>
      <c r="K41" s="94"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87"/>
      <c r="B42" s="88" t="str">
        <f>'Gene Table'!D42</f>
        <v>NM_002770</v>
      </c>
      <c r="C42" s="89" t="s">
        <v>165</v>
      </c>
      <c r="D42" s="90" t="e">
        <f>Calculations!BN43</f>
        <v>#DIV/0!</v>
      </c>
      <c r="E42" s="90" t="e">
        <f>Calculations!BO43</f>
        <v>#DIV/0!</v>
      </c>
      <c r="F42" s="91" t="e">
        <f t="shared" si="1"/>
        <v>#DIV/0!</v>
      </c>
      <c r="G42" s="91" t="e">
        <f t="shared" si="2"/>
        <v>#DIV/0!</v>
      </c>
      <c r="H42" s="90" t="e">
        <f t="shared" si="3"/>
        <v>#DIV/0!</v>
      </c>
      <c r="I42" s="93" t="str">
        <f>IF(OR(COUNT(Calculations!BP43:BY43)&lt;3,COUNT(Calculations!BZ43:CI43)&lt;3),"N/A",IF(ISERROR(TTEST(Calculations!BP43:BY43,Calculations!BZ43:CI43,2,2)),"N/A",TTEST(Calculations!BP43:BY43,Calculations!BZ43:CI43,2,2)))</f>
        <v>N/A</v>
      </c>
      <c r="J42" s="90" t="e">
        <f t="shared" si="0"/>
        <v>#DIV/0!</v>
      </c>
      <c r="K42" s="94"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87"/>
      <c r="B43" s="88" t="str">
        <f>'Gene Table'!D43</f>
        <v>NM_002690</v>
      </c>
      <c r="C43" s="89" t="s">
        <v>169</v>
      </c>
      <c r="D43" s="90" t="e">
        <f>Calculations!BN44</f>
        <v>#DIV/0!</v>
      </c>
      <c r="E43" s="90" t="e">
        <f>Calculations!BO44</f>
        <v>#DIV/0!</v>
      </c>
      <c r="F43" s="91" t="e">
        <f t="shared" si="1"/>
        <v>#DIV/0!</v>
      </c>
      <c r="G43" s="91" t="e">
        <f t="shared" si="2"/>
        <v>#DIV/0!</v>
      </c>
      <c r="H43" s="90" t="e">
        <f t="shared" si="3"/>
        <v>#DIV/0!</v>
      </c>
      <c r="I43" s="93" t="str">
        <f>IF(OR(COUNT(Calculations!BP44:BY44)&lt;3,COUNT(Calculations!BZ44:CI44)&lt;3),"N/A",IF(ISERROR(TTEST(Calculations!BP44:BY44,Calculations!BZ44:CI44,2,2)),"N/A",TTEST(Calculations!BP44:BY44,Calculations!BZ44:CI44,2,2)))</f>
        <v>N/A</v>
      </c>
      <c r="J43" s="90" t="e">
        <f t="shared" si="0"/>
        <v>#DIV/0!</v>
      </c>
      <c r="K43" s="94"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87"/>
      <c r="B44" s="88" t="str">
        <f>'Gene Table'!D44</f>
        <v>NM_006218</v>
      </c>
      <c r="C44" s="89" t="s">
        <v>173</v>
      </c>
      <c r="D44" s="90" t="e">
        <f>Calculations!BN45</f>
        <v>#DIV/0!</v>
      </c>
      <c r="E44" s="90" t="e">
        <f>Calculations!BO45</f>
        <v>#DIV/0!</v>
      </c>
      <c r="F44" s="91" t="e">
        <f t="shared" si="1"/>
        <v>#DIV/0!</v>
      </c>
      <c r="G44" s="91" t="e">
        <f t="shared" si="2"/>
        <v>#DIV/0!</v>
      </c>
      <c r="H44" s="90" t="e">
        <f t="shared" si="3"/>
        <v>#DIV/0!</v>
      </c>
      <c r="I44" s="93" t="str">
        <f>IF(OR(COUNT(Calculations!BP45:BY45)&lt;3,COUNT(Calculations!BZ45:CI45)&lt;3),"N/A",IF(ISERROR(TTEST(Calculations!BP45:BY45,Calculations!BZ45:CI45,2,2)),"N/A",TTEST(Calculations!BP45:BY45,Calculations!BZ45:CI45,2,2)))</f>
        <v>N/A</v>
      </c>
      <c r="J44" s="90" t="e">
        <f t="shared" si="0"/>
        <v>#DIV/0!</v>
      </c>
      <c r="K44" s="94"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87"/>
      <c r="B45" s="88" t="str">
        <f>'Gene Table'!D45</f>
        <v>NM_002454</v>
      </c>
      <c r="C45" s="89" t="s">
        <v>177</v>
      </c>
      <c r="D45" s="90" t="e">
        <f>Calculations!BN46</f>
        <v>#DIV/0!</v>
      </c>
      <c r="E45" s="90" t="e">
        <f>Calculations!BO46</f>
        <v>#DIV/0!</v>
      </c>
      <c r="F45" s="91" t="e">
        <f t="shared" si="1"/>
        <v>#DIV/0!</v>
      </c>
      <c r="G45" s="91" t="e">
        <f t="shared" si="2"/>
        <v>#DIV/0!</v>
      </c>
      <c r="H45" s="90" t="e">
        <f t="shared" si="3"/>
        <v>#DIV/0!</v>
      </c>
      <c r="I45" s="93" t="str">
        <f>IF(OR(COUNT(Calculations!BP46:BY46)&lt;3,COUNT(Calculations!BZ46:CI46)&lt;3),"N/A",IF(ISERROR(TTEST(Calculations!BP46:BY46,Calculations!BZ46:CI46,2,2)),"N/A",TTEST(Calculations!BP46:BY46,Calculations!BZ46:CI46,2,2)))</f>
        <v>N/A</v>
      </c>
      <c r="J45" s="90" t="e">
        <f t="shared" si="0"/>
        <v>#DIV/0!</v>
      </c>
      <c r="K45" s="94"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87"/>
      <c r="B46" s="88" t="str">
        <f>'Gene Table'!D46</f>
        <v>NM_005590</v>
      </c>
      <c r="C46" s="89" t="s">
        <v>181</v>
      </c>
      <c r="D46" s="90" t="e">
        <f>Calculations!BN47</f>
        <v>#DIV/0!</v>
      </c>
      <c r="E46" s="90" t="e">
        <f>Calculations!BO47</f>
        <v>#DIV/0!</v>
      </c>
      <c r="F46" s="91" t="e">
        <f t="shared" si="1"/>
        <v>#DIV/0!</v>
      </c>
      <c r="G46" s="91" t="e">
        <f t="shared" si="2"/>
        <v>#DIV/0!</v>
      </c>
      <c r="H46" s="90" t="e">
        <f t="shared" si="3"/>
        <v>#DIV/0!</v>
      </c>
      <c r="I46" s="93" t="str">
        <f>IF(OR(COUNT(Calculations!BP47:BY47)&lt;3,COUNT(Calculations!BZ47:CI47)&lt;3),"N/A",IF(ISERROR(TTEST(Calculations!BP47:BY47,Calculations!BZ47:CI47,2,2)),"N/A",TTEST(Calculations!BP47:BY47,Calculations!BZ47:CI47,2,2)))</f>
        <v>N/A</v>
      </c>
      <c r="J46" s="90" t="e">
        <f t="shared" si="0"/>
        <v>#DIV/0!</v>
      </c>
      <c r="K46" s="94"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87"/>
      <c r="B47" s="88" t="str">
        <f>'Gene Table'!D47</f>
        <v>NM_002392</v>
      </c>
      <c r="C47" s="89" t="s">
        <v>185</v>
      </c>
      <c r="D47" s="90" t="e">
        <f>Calculations!BN48</f>
        <v>#DIV/0!</v>
      </c>
      <c r="E47" s="90" t="e">
        <f>Calculations!BO48</f>
        <v>#DIV/0!</v>
      </c>
      <c r="F47" s="91" t="e">
        <f t="shared" si="1"/>
        <v>#DIV/0!</v>
      </c>
      <c r="G47" s="91" t="e">
        <f t="shared" si="2"/>
        <v>#DIV/0!</v>
      </c>
      <c r="H47" s="90" t="e">
        <f t="shared" si="3"/>
        <v>#DIV/0!</v>
      </c>
      <c r="I47" s="93" t="str">
        <f>IF(OR(COUNT(Calculations!BP48:BY48)&lt;3,COUNT(Calculations!BZ48:CI48)&lt;3),"N/A",IF(ISERROR(TTEST(Calculations!BP48:BY48,Calculations!BZ48:CI48,2,2)),"N/A",TTEST(Calculations!BP48:BY48,Calculations!BZ48:CI48,2,2)))</f>
        <v>N/A</v>
      </c>
      <c r="J47" s="90" t="e">
        <f t="shared" si="0"/>
        <v>#DIV/0!</v>
      </c>
      <c r="K47" s="94"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87"/>
      <c r="B48" s="88" t="str">
        <f>'Gene Table'!D48</f>
        <v>NM_000576</v>
      </c>
      <c r="C48" s="89" t="s">
        <v>189</v>
      </c>
      <c r="D48" s="90" t="e">
        <f>Calculations!BN49</f>
        <v>#DIV/0!</v>
      </c>
      <c r="E48" s="90" t="e">
        <f>Calculations!BO49</f>
        <v>#DIV/0!</v>
      </c>
      <c r="F48" s="91" t="e">
        <f t="shared" si="1"/>
        <v>#DIV/0!</v>
      </c>
      <c r="G48" s="91" t="e">
        <f t="shared" si="2"/>
        <v>#DIV/0!</v>
      </c>
      <c r="H48" s="90" t="e">
        <f t="shared" si="3"/>
        <v>#DIV/0!</v>
      </c>
      <c r="I48" s="93" t="str">
        <f>IF(OR(COUNT(Calculations!BP49:BY49)&lt;3,COUNT(Calculations!BZ49:CI49)&lt;3),"N/A",IF(ISERROR(TTEST(Calculations!BP49:BY49,Calculations!BZ49:CI49,2,2)),"N/A",TTEST(Calculations!BP49:BY49,Calculations!BZ49:CI49,2,2)))</f>
        <v>N/A</v>
      </c>
      <c r="J48" s="90" t="e">
        <f t="shared" si="0"/>
        <v>#DIV/0!</v>
      </c>
      <c r="K48" s="94"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87"/>
      <c r="B49" s="88" t="str">
        <f>'Gene Table'!D49</f>
        <v>NM_000612</v>
      </c>
      <c r="C49" s="89" t="s">
        <v>193</v>
      </c>
      <c r="D49" s="90" t="e">
        <f>Calculations!BN50</f>
        <v>#DIV/0!</v>
      </c>
      <c r="E49" s="90" t="e">
        <f>Calculations!BO50</f>
        <v>#DIV/0!</v>
      </c>
      <c r="F49" s="91" t="e">
        <f t="shared" si="1"/>
        <v>#DIV/0!</v>
      </c>
      <c r="G49" s="91" t="e">
        <f t="shared" si="2"/>
        <v>#DIV/0!</v>
      </c>
      <c r="H49" s="90" t="e">
        <f t="shared" si="3"/>
        <v>#DIV/0!</v>
      </c>
      <c r="I49" s="93" t="str">
        <f>IF(OR(COUNT(Calculations!BP50:BY50)&lt;3,COUNT(Calculations!BZ50:CI50)&lt;3),"N/A",IF(ISERROR(TTEST(Calculations!BP50:BY50,Calculations!BZ50:CI50,2,2)),"N/A",TTEST(Calculations!BP50:BY50,Calculations!BZ50:CI50,2,2)))</f>
        <v>N/A</v>
      </c>
      <c r="J49" s="90" t="e">
        <f t="shared" si="0"/>
        <v>#DIV/0!</v>
      </c>
      <c r="K49" s="94"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87"/>
      <c r="B50" s="88" t="str">
        <f>'Gene Table'!D50</f>
        <v>NM_000618</v>
      </c>
      <c r="C50" s="89" t="s">
        <v>197</v>
      </c>
      <c r="D50" s="90" t="e">
        <f>Calculations!BN51</f>
        <v>#DIV/0!</v>
      </c>
      <c r="E50" s="90" t="e">
        <f>Calculations!BO51</f>
        <v>#DIV/0!</v>
      </c>
      <c r="F50" s="91" t="e">
        <f t="shared" si="1"/>
        <v>#DIV/0!</v>
      </c>
      <c r="G50" s="91" t="e">
        <f t="shared" si="2"/>
        <v>#DIV/0!</v>
      </c>
      <c r="H50" s="90" t="e">
        <f t="shared" si="3"/>
        <v>#DIV/0!</v>
      </c>
      <c r="I50" s="93" t="str">
        <f>IF(OR(COUNT(Calculations!BP51:BY51)&lt;3,COUNT(Calculations!BZ51:CI51)&lt;3),"N/A",IF(ISERROR(TTEST(Calculations!BP51:BY51,Calculations!BZ51:CI51,2,2)),"N/A",TTEST(Calculations!BP51:BY51,Calculations!BZ51:CI51,2,2)))</f>
        <v>N/A</v>
      </c>
      <c r="J50" s="90" t="e">
        <f t="shared" si="0"/>
        <v>#DIV/0!</v>
      </c>
      <c r="K50" s="94"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87"/>
      <c r="B51" s="88" t="str">
        <f>'Gene Table'!D51</f>
        <v>NM_001641</v>
      </c>
      <c r="C51" s="89" t="s">
        <v>201</v>
      </c>
      <c r="D51" s="90" t="e">
        <f>Calculations!BN52</f>
        <v>#DIV/0!</v>
      </c>
      <c r="E51" s="90" t="e">
        <f>Calculations!BO52</f>
        <v>#DIV/0!</v>
      </c>
      <c r="F51" s="91" t="e">
        <f t="shared" si="1"/>
        <v>#DIV/0!</v>
      </c>
      <c r="G51" s="91" t="e">
        <f t="shared" si="2"/>
        <v>#DIV/0!</v>
      </c>
      <c r="H51" s="90" t="e">
        <f t="shared" si="3"/>
        <v>#DIV/0!</v>
      </c>
      <c r="I51" s="93" t="str">
        <f>IF(OR(COUNT(Calculations!BP52:BY52)&lt;3,COUNT(Calculations!BZ52:CI52)&lt;3),"N/A",IF(ISERROR(TTEST(Calculations!BP52:BY52,Calculations!BZ52:CI52,2,2)),"N/A",TTEST(Calculations!BP52:BY52,Calculations!BZ52:CI52,2,2)))</f>
        <v>N/A</v>
      </c>
      <c r="J51" s="90" t="e">
        <f t="shared" si="0"/>
        <v>#DIV/0!</v>
      </c>
      <c r="K51" s="94"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87"/>
      <c r="B52" s="88" t="str">
        <f>'Gene Table'!D52</f>
        <v>NM_016081</v>
      </c>
      <c r="C52" s="89" t="s">
        <v>205</v>
      </c>
      <c r="D52" s="90" t="e">
        <f>Calculations!BN53</f>
        <v>#DIV/0!</v>
      </c>
      <c r="E52" s="90" t="e">
        <f>Calculations!BO53</f>
        <v>#DIV/0!</v>
      </c>
      <c r="F52" s="91" t="e">
        <f t="shared" si="1"/>
        <v>#DIV/0!</v>
      </c>
      <c r="G52" s="91" t="e">
        <f t="shared" si="2"/>
        <v>#DIV/0!</v>
      </c>
      <c r="H52" s="90" t="e">
        <f t="shared" si="3"/>
        <v>#DIV/0!</v>
      </c>
      <c r="I52" s="93" t="str">
        <f>IF(OR(COUNT(Calculations!BP53:BY53)&lt;3,COUNT(Calculations!BZ53:CI53)&lt;3),"N/A",IF(ISERROR(TTEST(Calculations!BP53:BY53,Calculations!BZ53:CI53,2,2)),"N/A",TTEST(Calculations!BP53:BY53,Calculations!BZ53:CI53,2,2)))</f>
        <v>N/A</v>
      </c>
      <c r="J52" s="90" t="e">
        <f t="shared" si="0"/>
        <v>#DIV/0!</v>
      </c>
      <c r="K52" s="94"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87"/>
      <c r="B53" s="88" t="str">
        <f>'Gene Table'!D53</f>
        <v>NM_000136</v>
      </c>
      <c r="C53" s="89" t="s">
        <v>209</v>
      </c>
      <c r="D53" s="90" t="e">
        <f>Calculations!BN54</f>
        <v>#DIV/0!</v>
      </c>
      <c r="E53" s="90" t="e">
        <f>Calculations!BO54</f>
        <v>#DIV/0!</v>
      </c>
      <c r="F53" s="91" t="e">
        <f t="shared" si="1"/>
        <v>#DIV/0!</v>
      </c>
      <c r="G53" s="91" t="e">
        <f t="shared" si="2"/>
        <v>#DIV/0!</v>
      </c>
      <c r="H53" s="90" t="e">
        <f t="shared" si="3"/>
        <v>#DIV/0!</v>
      </c>
      <c r="I53" s="93" t="str">
        <f>IF(OR(COUNT(Calculations!BP54:BY54)&lt;3,COUNT(Calculations!BZ54:CI54)&lt;3),"N/A",IF(ISERROR(TTEST(Calculations!BP54:BY54,Calculations!BZ54:CI54,2,2)),"N/A",TTEST(Calculations!BP54:BY54,Calculations!BZ54:CI54,2,2)))</f>
        <v>N/A</v>
      </c>
      <c r="J53" s="90" t="e">
        <f t="shared" si="0"/>
        <v>#DIV/0!</v>
      </c>
      <c r="K53" s="94"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87"/>
      <c r="B54" s="88" t="str">
        <f>'Gene Table'!D54</f>
        <v>NM_001012732</v>
      </c>
      <c r="C54" s="89" t="s">
        <v>213</v>
      </c>
      <c r="D54" s="90" t="e">
        <f>Calculations!BN55</f>
        <v>#DIV/0!</v>
      </c>
      <c r="E54" s="90" t="e">
        <f>Calculations!BO55</f>
        <v>#DIV/0!</v>
      </c>
      <c r="F54" s="91" t="e">
        <f t="shared" si="1"/>
        <v>#DIV/0!</v>
      </c>
      <c r="G54" s="91" t="e">
        <f t="shared" si="2"/>
        <v>#DIV/0!</v>
      </c>
      <c r="H54" s="90" t="e">
        <f t="shared" si="3"/>
        <v>#DIV/0!</v>
      </c>
      <c r="I54" s="93" t="str">
        <f>IF(OR(COUNT(Calculations!BP55:BY55)&lt;3,COUNT(Calculations!BZ55:CI55)&lt;3),"N/A",IF(ISERROR(TTEST(Calculations!BP55:BY55,Calculations!BZ55:CI55,2,2)),"N/A",TTEST(Calculations!BP55:BY55,Calculations!BZ55:CI55,2,2)))</f>
        <v>N/A</v>
      </c>
      <c r="J54" s="90" t="e">
        <f t="shared" si="0"/>
        <v>#DIV/0!</v>
      </c>
      <c r="K54" s="94"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87"/>
      <c r="B55" s="88" t="str">
        <f>'Gene Table'!D55</f>
        <v>NM_000788</v>
      </c>
      <c r="C55" s="89" t="s">
        <v>217</v>
      </c>
      <c r="D55" s="90" t="e">
        <f>Calculations!BN56</f>
        <v>#DIV/0!</v>
      </c>
      <c r="E55" s="90" t="e">
        <f>Calculations!BO56</f>
        <v>#DIV/0!</v>
      </c>
      <c r="F55" s="91" t="e">
        <f t="shared" si="1"/>
        <v>#DIV/0!</v>
      </c>
      <c r="G55" s="91" t="e">
        <f t="shared" si="2"/>
        <v>#DIV/0!</v>
      </c>
      <c r="H55" s="90" t="e">
        <f t="shared" si="3"/>
        <v>#DIV/0!</v>
      </c>
      <c r="I55" s="93" t="str">
        <f>IF(OR(COUNT(Calculations!BP56:BY56)&lt;3,COUNT(Calculations!BZ56:CI56)&lt;3),"N/A",IF(ISERROR(TTEST(Calculations!BP56:BY56,Calculations!BZ56:CI56,2,2)),"N/A",TTEST(Calculations!BP56:BY56,Calculations!BZ56:CI56,2,2)))</f>
        <v>N/A</v>
      </c>
      <c r="J55" s="90" t="e">
        <f t="shared" si="0"/>
        <v>#DIV/0!</v>
      </c>
      <c r="K55" s="94"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87"/>
      <c r="B56" s="88" t="str">
        <f>'Gene Table'!D56</f>
        <v>NM_000104</v>
      </c>
      <c r="C56" s="89" t="s">
        <v>221</v>
      </c>
      <c r="D56" s="90" t="e">
        <f>Calculations!BN57</f>
        <v>#DIV/0!</v>
      </c>
      <c r="E56" s="90" t="e">
        <f>Calculations!BO57</f>
        <v>#DIV/0!</v>
      </c>
      <c r="F56" s="91" t="e">
        <f t="shared" si="1"/>
        <v>#DIV/0!</v>
      </c>
      <c r="G56" s="91" t="e">
        <f t="shared" si="2"/>
        <v>#DIV/0!</v>
      </c>
      <c r="H56" s="90" t="e">
        <f t="shared" si="3"/>
        <v>#DIV/0!</v>
      </c>
      <c r="I56" s="93" t="str">
        <f>IF(OR(COUNT(Calculations!BP57:BY57)&lt;3,COUNT(Calculations!BZ57:CI57)&lt;3),"N/A",IF(ISERROR(TTEST(Calculations!BP57:BY57,Calculations!BZ57:CI57,2,2)),"N/A",TTEST(Calculations!BP57:BY57,Calculations!BZ57:CI57,2,2)))</f>
        <v>N/A</v>
      </c>
      <c r="J56" s="90" t="e">
        <f t="shared" si="0"/>
        <v>#DIV/0!</v>
      </c>
      <c r="K56" s="94"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87"/>
      <c r="B57" s="88" t="str">
        <f>'Gene Table'!D57</f>
        <v>NM_001274</v>
      </c>
      <c r="C57" s="89" t="s">
        <v>225</v>
      </c>
      <c r="D57" s="90" t="e">
        <f>Calculations!BN58</f>
        <v>#DIV/0!</v>
      </c>
      <c r="E57" s="90" t="e">
        <f>Calculations!BO58</f>
        <v>#DIV/0!</v>
      </c>
      <c r="F57" s="91" t="e">
        <f t="shared" si="1"/>
        <v>#DIV/0!</v>
      </c>
      <c r="G57" s="91" t="e">
        <f t="shared" si="2"/>
        <v>#DIV/0!</v>
      </c>
      <c r="H57" s="90" t="e">
        <f t="shared" si="3"/>
        <v>#DIV/0!</v>
      </c>
      <c r="I57" s="93" t="str">
        <f>IF(OR(COUNT(Calculations!BP58:BY58)&lt;3,COUNT(Calculations!BZ58:CI58)&lt;3),"N/A",IF(ISERROR(TTEST(Calculations!BP58:BY58,Calculations!BZ58:CI58,2,2)),"N/A",TTEST(Calculations!BP58:BY58,Calculations!BZ58:CI58,2,2)))</f>
        <v>N/A</v>
      </c>
      <c r="J57" s="90" t="e">
        <f t="shared" si="0"/>
        <v>#DIV/0!</v>
      </c>
      <c r="K57" s="94"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87"/>
      <c r="B58" s="88" t="str">
        <f>'Gene Table'!D58</f>
        <v>NM_005427</v>
      </c>
      <c r="C58" s="89" t="s">
        <v>229</v>
      </c>
      <c r="D58" s="90" t="e">
        <f>Calculations!BN59</f>
        <v>#DIV/0!</v>
      </c>
      <c r="E58" s="90" t="e">
        <f>Calculations!BO59</f>
        <v>#DIV/0!</v>
      </c>
      <c r="F58" s="91" t="e">
        <f t="shared" si="1"/>
        <v>#DIV/0!</v>
      </c>
      <c r="G58" s="91" t="e">
        <f t="shared" si="2"/>
        <v>#DIV/0!</v>
      </c>
      <c r="H58" s="90" t="e">
        <f t="shared" si="3"/>
        <v>#DIV/0!</v>
      </c>
      <c r="I58" s="93" t="str">
        <f>IF(OR(COUNT(Calculations!BP59:BY59)&lt;3,COUNT(Calculations!BZ59:CI59)&lt;3),"N/A",IF(ISERROR(TTEST(Calculations!BP59:BY59,Calculations!BZ59:CI59,2,2)),"N/A",TTEST(Calculations!BP59:BY59,Calculations!BZ59:CI59,2,2)))</f>
        <v>N/A</v>
      </c>
      <c r="J58" s="90" t="e">
        <f t="shared" si="0"/>
        <v>#DIV/0!</v>
      </c>
      <c r="K58" s="94"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87"/>
      <c r="B59" s="88" t="str">
        <f>'Gene Table'!D59</f>
        <v>NM_194294</v>
      </c>
      <c r="C59" s="89" t="s">
        <v>233</v>
      </c>
      <c r="D59" s="90" t="e">
        <f>Calculations!BN60</f>
        <v>#DIV/0!</v>
      </c>
      <c r="E59" s="90" t="e">
        <f>Calculations!BO60</f>
        <v>#DIV/0!</v>
      </c>
      <c r="F59" s="91" t="e">
        <f t="shared" si="1"/>
        <v>#DIV/0!</v>
      </c>
      <c r="G59" s="91" t="e">
        <f t="shared" si="2"/>
        <v>#DIV/0!</v>
      </c>
      <c r="H59" s="90" t="e">
        <f t="shared" si="3"/>
        <v>#DIV/0!</v>
      </c>
      <c r="I59" s="93" t="str">
        <f>IF(OR(COUNT(Calculations!BP60:BY60)&lt;3,COUNT(Calculations!BZ60:CI60)&lt;3),"N/A",IF(ISERROR(TTEST(Calculations!BP60:BY60,Calculations!BZ60:CI60,2,2)),"N/A",TTEST(Calculations!BP60:BY60,Calculations!BZ60:CI60,2,2)))</f>
        <v>N/A</v>
      </c>
      <c r="J59" s="90" t="e">
        <f t="shared" si="0"/>
        <v>#DIV/0!</v>
      </c>
      <c r="K59" s="94"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87"/>
      <c r="B60" s="88" t="str">
        <f>'Gene Table'!D60</f>
        <v>BC039243</v>
      </c>
      <c r="C60" s="89" t="s">
        <v>237</v>
      </c>
      <c r="D60" s="90" t="e">
        <f>Calculations!BN61</f>
        <v>#DIV/0!</v>
      </c>
      <c r="E60" s="90" t="e">
        <f>Calculations!BO61</f>
        <v>#DIV/0!</v>
      </c>
      <c r="F60" s="91" t="e">
        <f t="shared" si="1"/>
        <v>#DIV/0!</v>
      </c>
      <c r="G60" s="91" t="e">
        <f t="shared" si="2"/>
        <v>#DIV/0!</v>
      </c>
      <c r="H60" s="90" t="e">
        <f t="shared" si="3"/>
        <v>#DIV/0!</v>
      </c>
      <c r="I60" s="93" t="str">
        <f>IF(OR(COUNT(Calculations!BP61:BY61)&lt;3,COUNT(Calculations!BZ61:CI61)&lt;3),"N/A",IF(ISERROR(TTEST(Calculations!BP61:BY61,Calculations!BZ61:CI61,2,2)),"N/A",TTEST(Calculations!BP61:BY61,Calculations!BZ61:CI61,2,2)))</f>
        <v>N/A</v>
      </c>
      <c r="J60" s="90" t="e">
        <f t="shared" si="0"/>
        <v>#DIV/0!</v>
      </c>
      <c r="K60" s="94"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87"/>
      <c r="B61" s="88" t="str">
        <f>'Gene Table'!D61</f>
        <v>BC004257</v>
      </c>
      <c r="C61" s="89" t="s">
        <v>241</v>
      </c>
      <c r="D61" s="90" t="e">
        <f>Calculations!BN62</f>
        <v>#DIV/0!</v>
      </c>
      <c r="E61" s="90" t="e">
        <f>Calculations!BO62</f>
        <v>#DIV/0!</v>
      </c>
      <c r="F61" s="91" t="e">
        <f t="shared" si="1"/>
        <v>#DIV/0!</v>
      </c>
      <c r="G61" s="91" t="e">
        <f t="shared" si="2"/>
        <v>#DIV/0!</v>
      </c>
      <c r="H61" s="90" t="e">
        <f t="shared" si="3"/>
        <v>#DIV/0!</v>
      </c>
      <c r="I61" s="93" t="str">
        <f>IF(OR(COUNT(Calculations!BP62:BY62)&lt;3,COUNT(Calculations!BZ62:CI62)&lt;3),"N/A",IF(ISERROR(TTEST(Calculations!BP62:BY62,Calculations!BZ62:CI62,2,2)),"N/A",TTEST(Calculations!BP62:BY62,Calculations!BZ62:CI62,2,2)))</f>
        <v>N/A</v>
      </c>
      <c r="J61" s="90" t="e">
        <f t="shared" si="0"/>
        <v>#DIV/0!</v>
      </c>
      <c r="K61" s="94"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87"/>
      <c r="B62" s="88" t="str">
        <f>'Gene Table'!D62</f>
        <v>NM_130398</v>
      </c>
      <c r="C62" s="89" t="s">
        <v>245</v>
      </c>
      <c r="D62" s="90" t="e">
        <f>Calculations!BN63</f>
        <v>#DIV/0!</v>
      </c>
      <c r="E62" s="90" t="e">
        <f>Calculations!BO63</f>
        <v>#DIV/0!</v>
      </c>
      <c r="F62" s="91" t="e">
        <f t="shared" si="1"/>
        <v>#DIV/0!</v>
      </c>
      <c r="G62" s="91" t="e">
        <f t="shared" si="2"/>
        <v>#DIV/0!</v>
      </c>
      <c r="H62" s="90" t="e">
        <f t="shared" si="3"/>
        <v>#DIV/0!</v>
      </c>
      <c r="I62" s="93" t="str">
        <f>IF(OR(COUNT(Calculations!BP63:BY63)&lt;3,COUNT(Calculations!BZ63:CI63)&lt;3),"N/A",IF(ISERROR(TTEST(Calculations!BP63:BY63,Calculations!BZ63:CI63,2,2)),"N/A",TTEST(Calculations!BP63:BY63,Calculations!BZ63:CI63,2,2)))</f>
        <v>N/A</v>
      </c>
      <c r="J62" s="90" t="e">
        <f t="shared" si="0"/>
        <v>#DIV/0!</v>
      </c>
      <c r="K62" s="94"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87"/>
      <c r="B63" s="88" t="str">
        <f>'Gene Table'!D63</f>
        <v>NM_005265</v>
      </c>
      <c r="C63" s="89" t="s">
        <v>249</v>
      </c>
      <c r="D63" s="90" t="e">
        <f>Calculations!BN64</f>
        <v>#DIV/0!</v>
      </c>
      <c r="E63" s="90" t="e">
        <f>Calculations!BO64</f>
        <v>#DIV/0!</v>
      </c>
      <c r="F63" s="91" t="e">
        <f t="shared" si="1"/>
        <v>#DIV/0!</v>
      </c>
      <c r="G63" s="91" t="e">
        <f t="shared" si="2"/>
        <v>#DIV/0!</v>
      </c>
      <c r="H63" s="90" t="e">
        <f t="shared" si="3"/>
        <v>#DIV/0!</v>
      </c>
      <c r="I63" s="93" t="str">
        <f>IF(OR(COUNT(Calculations!BP64:BY64)&lt;3,COUNT(Calculations!BZ64:CI64)&lt;3),"N/A",IF(ISERROR(TTEST(Calculations!BP64:BY64,Calculations!BZ64:CI64,2,2)),"N/A",TTEST(Calculations!BP64:BY64,Calculations!BZ64:CI64,2,2)))</f>
        <v>N/A</v>
      </c>
      <c r="J63" s="90" t="e">
        <f t="shared" si="0"/>
        <v>#DIV/0!</v>
      </c>
      <c r="K63" s="94"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87"/>
      <c r="B64" s="88" t="str">
        <f>'Gene Table'!D64</f>
        <v>NM_014641</v>
      </c>
      <c r="C64" s="89" t="s">
        <v>253</v>
      </c>
      <c r="D64" s="90" t="e">
        <f>Calculations!BN65</f>
        <v>#DIV/0!</v>
      </c>
      <c r="E64" s="90" t="e">
        <f>Calculations!BO65</f>
        <v>#DIV/0!</v>
      </c>
      <c r="F64" s="91" t="e">
        <f t="shared" si="1"/>
        <v>#DIV/0!</v>
      </c>
      <c r="G64" s="91" t="e">
        <f t="shared" si="2"/>
        <v>#DIV/0!</v>
      </c>
      <c r="H64" s="90" t="e">
        <f t="shared" si="3"/>
        <v>#DIV/0!</v>
      </c>
      <c r="I64" s="93" t="str">
        <f>IF(OR(COUNT(Calculations!BP65:BY65)&lt;3,COUNT(Calculations!BZ65:CI65)&lt;3),"N/A",IF(ISERROR(TTEST(Calculations!BP65:BY65,Calculations!BZ65:CI65,2,2)),"N/A",TTEST(Calculations!BP65:BY65,Calculations!BZ65:CI65,2,2)))</f>
        <v>N/A</v>
      </c>
      <c r="J64" s="90" t="e">
        <f t="shared" si="0"/>
        <v>#DIV/0!</v>
      </c>
      <c r="K64" s="94"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87"/>
      <c r="B65" s="88" t="str">
        <f>'Gene Table'!D65</f>
        <v>NM_004212</v>
      </c>
      <c r="C65" s="89" t="s">
        <v>257</v>
      </c>
      <c r="D65" s="90" t="e">
        <f>Calculations!BN66</f>
        <v>#DIV/0!</v>
      </c>
      <c r="E65" s="90" t="e">
        <f>Calculations!BO66</f>
        <v>#DIV/0!</v>
      </c>
      <c r="F65" s="91" t="e">
        <f t="shared" si="1"/>
        <v>#DIV/0!</v>
      </c>
      <c r="G65" s="91" t="e">
        <f t="shared" si="2"/>
        <v>#DIV/0!</v>
      </c>
      <c r="H65" s="90" t="e">
        <f t="shared" si="3"/>
        <v>#DIV/0!</v>
      </c>
      <c r="I65" s="93" t="str">
        <f>IF(OR(COUNT(Calculations!BP66:BY66)&lt;3,COUNT(Calculations!BZ66:CI66)&lt;3),"N/A",IF(ISERROR(TTEST(Calculations!BP66:BY66,Calculations!BZ66:CI66,2,2)),"N/A",TTEST(Calculations!BP66:BY66,Calculations!BZ66:CI66,2,2)))</f>
        <v>N/A</v>
      </c>
      <c r="J65" s="90" t="e">
        <f t="shared" si="0"/>
        <v>#DIV/0!</v>
      </c>
      <c r="K65" s="94"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87"/>
      <c r="B66" s="88" t="str">
        <f>'Gene Table'!D66</f>
        <v>NM_003786</v>
      </c>
      <c r="C66" s="89" t="s">
        <v>261</v>
      </c>
      <c r="D66" s="90" t="e">
        <f>Calculations!BN67</f>
        <v>#DIV/0!</v>
      </c>
      <c r="E66" s="90" t="e">
        <f>Calculations!BO67</f>
        <v>#DIV/0!</v>
      </c>
      <c r="F66" s="91" t="e">
        <f t="shared" si="1"/>
        <v>#DIV/0!</v>
      </c>
      <c r="G66" s="91" t="e">
        <f t="shared" si="2"/>
        <v>#DIV/0!</v>
      </c>
      <c r="H66" s="90" t="e">
        <f t="shared" si="3"/>
        <v>#DIV/0!</v>
      </c>
      <c r="I66" s="93" t="str">
        <f>IF(OR(COUNT(Calculations!BP67:BY67)&lt;3,COUNT(Calculations!BZ67:CI67)&lt;3),"N/A",IF(ISERROR(TTEST(Calculations!BP67:BY67,Calculations!BZ67:CI67,2,2)),"N/A",TTEST(Calculations!BP67:BY67,Calculations!BZ67:CI67,2,2)))</f>
        <v>N/A</v>
      </c>
      <c r="J66" s="90" t="e">
        <f t="shared" si="0"/>
        <v>#DIV/0!</v>
      </c>
      <c r="K66" s="94"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87"/>
      <c r="B67" s="88" t="str">
        <f>'Gene Table'!D67</f>
        <v>NM_001754</v>
      </c>
      <c r="C67" s="89" t="s">
        <v>265</v>
      </c>
      <c r="D67" s="90" t="e">
        <f>Calculations!BN68</f>
        <v>#DIV/0!</v>
      </c>
      <c r="E67" s="90" t="e">
        <f>Calculations!BO68</f>
        <v>#DIV/0!</v>
      </c>
      <c r="F67" s="91" t="e">
        <f t="shared" si="1"/>
        <v>#DIV/0!</v>
      </c>
      <c r="G67" s="91" t="e">
        <f t="shared" si="2"/>
        <v>#DIV/0!</v>
      </c>
      <c r="H67" s="90" t="e">
        <f t="shared" si="3"/>
        <v>#DIV/0!</v>
      </c>
      <c r="I67" s="93" t="str">
        <f>IF(OR(COUNT(Calculations!BP68:BY68)&lt;3,COUNT(Calculations!BZ68:CI68)&lt;3),"N/A",IF(ISERROR(TTEST(Calculations!BP68:BY68,Calculations!BZ68:CI68,2,2)),"N/A",TTEST(Calculations!BP68:BY68,Calculations!BZ68:CI68,2,2)))</f>
        <v>N/A</v>
      </c>
      <c r="J67" s="90" t="e">
        <f aca="true" t="shared" si="4" ref="J67:J90">IF(H67&gt;1,H67,-1/H67)</f>
        <v>#DIV/0!</v>
      </c>
      <c r="K67" s="94"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87"/>
      <c r="B68" s="88" t="str">
        <f>'Gene Table'!D68</f>
        <v>NM_181672</v>
      </c>
      <c r="C68" s="89" t="s">
        <v>269</v>
      </c>
      <c r="D68" s="90" t="e">
        <f>Calculations!BN69</f>
        <v>#DIV/0!</v>
      </c>
      <c r="E68" s="90" t="e">
        <f>Calculations!BO69</f>
        <v>#DIV/0!</v>
      </c>
      <c r="F68" s="91" t="e">
        <f aca="true" t="shared" si="5" ref="F68:F90">2^-D68</f>
        <v>#DIV/0!</v>
      </c>
      <c r="G68" s="91" t="e">
        <f aca="true" t="shared" si="6" ref="G68:G90">2^-E68</f>
        <v>#DIV/0!</v>
      </c>
      <c r="H68" s="90" t="e">
        <f aca="true" t="shared" si="7" ref="H68:H90">F68/G68</f>
        <v>#DIV/0!</v>
      </c>
      <c r="I68" s="93" t="str">
        <f>IF(OR(COUNT(Calculations!BP69:BY69)&lt;3,COUNT(Calculations!BZ69:CI69)&lt;3),"N/A",IF(ISERROR(TTEST(Calculations!BP69:BY69,Calculations!BZ69:CI69,2,2)),"N/A",TTEST(Calculations!BP69:BY69,Calculations!BZ69:CI69,2,2)))</f>
        <v>N/A</v>
      </c>
      <c r="J68" s="90" t="e">
        <f t="shared" si="4"/>
        <v>#DIV/0!</v>
      </c>
      <c r="K68" s="94"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87"/>
      <c r="B69" s="88" t="str">
        <f>'Gene Table'!D69</f>
        <v>NM_003604</v>
      </c>
      <c r="C69" s="89" t="s">
        <v>273</v>
      </c>
      <c r="D69" s="90" t="e">
        <f>Calculations!BN70</f>
        <v>#DIV/0!</v>
      </c>
      <c r="E69" s="90" t="e">
        <f>Calculations!BO70</f>
        <v>#DIV/0!</v>
      </c>
      <c r="F69" s="91" t="e">
        <f t="shared" si="5"/>
        <v>#DIV/0!</v>
      </c>
      <c r="G69" s="91" t="e">
        <f t="shared" si="6"/>
        <v>#DIV/0!</v>
      </c>
      <c r="H69" s="90" t="e">
        <f t="shared" si="7"/>
        <v>#DIV/0!</v>
      </c>
      <c r="I69" s="93" t="str">
        <f>IF(OR(COUNT(Calculations!BP70:BY70)&lt;3,COUNT(Calculations!BZ70:CI70)&lt;3),"N/A",IF(ISERROR(TTEST(Calculations!BP70:BY70,Calculations!BZ70:CI70,2,2)),"N/A",TTEST(Calculations!BP70:BY70,Calculations!BZ70:CI70,2,2)))</f>
        <v>N/A</v>
      </c>
      <c r="J69" s="90" t="e">
        <f t="shared" si="4"/>
        <v>#DIV/0!</v>
      </c>
      <c r="K69" s="94"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87"/>
      <c r="B70" s="88" t="str">
        <f>'Gene Table'!D70</f>
        <v>NM_030782</v>
      </c>
      <c r="C70" s="89" t="s">
        <v>277</v>
      </c>
      <c r="D70" s="90" t="e">
        <f>Calculations!BN71</f>
        <v>#DIV/0!</v>
      </c>
      <c r="E70" s="90" t="e">
        <f>Calculations!BO71</f>
        <v>#DIV/0!</v>
      </c>
      <c r="F70" s="91" t="e">
        <f t="shared" si="5"/>
        <v>#DIV/0!</v>
      </c>
      <c r="G70" s="91" t="e">
        <f t="shared" si="6"/>
        <v>#DIV/0!</v>
      </c>
      <c r="H70" s="90" t="e">
        <f t="shared" si="7"/>
        <v>#DIV/0!</v>
      </c>
      <c r="I70" s="93" t="str">
        <f>IF(OR(COUNT(Calculations!BP71:BY71)&lt;3,COUNT(Calculations!BZ71:CI71)&lt;3),"N/A",IF(ISERROR(TTEST(Calculations!BP71:BY71,Calculations!BZ71:CI71,2,2)),"N/A",TTEST(Calculations!BP71:BY71,Calculations!BZ71:CI71,2,2)))</f>
        <v>N/A</v>
      </c>
      <c r="J70" s="90" t="e">
        <f t="shared" si="4"/>
        <v>#DIV/0!</v>
      </c>
      <c r="K70" s="94"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87"/>
      <c r="B71" s="88" t="str">
        <f>'Gene Table'!D71</f>
        <v>NM_006304</v>
      </c>
      <c r="C71" s="89" t="s">
        <v>281</v>
      </c>
      <c r="D71" s="90" t="e">
        <f>Calculations!BN72</f>
        <v>#DIV/0!</v>
      </c>
      <c r="E71" s="90" t="e">
        <f>Calculations!BO72</f>
        <v>#DIV/0!</v>
      </c>
      <c r="F71" s="91" t="e">
        <f t="shared" si="5"/>
        <v>#DIV/0!</v>
      </c>
      <c r="G71" s="91" t="e">
        <f t="shared" si="6"/>
        <v>#DIV/0!</v>
      </c>
      <c r="H71" s="90" t="e">
        <f t="shared" si="7"/>
        <v>#DIV/0!</v>
      </c>
      <c r="I71" s="93" t="str">
        <f>IF(OR(COUNT(Calculations!BP72:BY72)&lt;3,COUNT(Calculations!BZ72:CI72)&lt;3),"N/A",IF(ISERROR(TTEST(Calculations!BP72:BY72,Calculations!BZ72:CI72,2,2)),"N/A",TTEST(Calculations!BP72:BY72,Calculations!BZ72:CI72,2,2)))</f>
        <v>N/A</v>
      </c>
      <c r="J71" s="90" t="e">
        <f t="shared" si="4"/>
        <v>#DIV/0!</v>
      </c>
      <c r="K71" s="94"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87"/>
      <c r="B72" s="88" t="str">
        <f>'Gene Table'!D72</f>
        <v>NM_024596</v>
      </c>
      <c r="C72" s="89" t="s">
        <v>285</v>
      </c>
      <c r="D72" s="90" t="e">
        <f>Calculations!BN73</f>
        <v>#DIV/0!</v>
      </c>
      <c r="E72" s="90" t="e">
        <f>Calculations!BO73</f>
        <v>#DIV/0!</v>
      </c>
      <c r="F72" s="91" t="e">
        <f t="shared" si="5"/>
        <v>#DIV/0!</v>
      </c>
      <c r="G72" s="91" t="e">
        <f t="shared" si="6"/>
        <v>#DIV/0!</v>
      </c>
      <c r="H72" s="90" t="e">
        <f t="shared" si="7"/>
        <v>#DIV/0!</v>
      </c>
      <c r="I72" s="93" t="str">
        <f>IF(OR(COUNT(Calculations!BP73:BY73)&lt;3,COUNT(Calculations!BZ73:CI73)&lt;3),"N/A",IF(ISERROR(TTEST(Calculations!BP73:BY73,Calculations!BZ73:CI73,2,2)),"N/A",TTEST(Calculations!BP73:BY73,Calculations!BZ73:CI73,2,2)))</f>
        <v>N/A</v>
      </c>
      <c r="J72" s="90" t="e">
        <f t="shared" si="4"/>
        <v>#DIV/0!</v>
      </c>
      <c r="K72" s="94"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87"/>
      <c r="B73" s="88" t="str">
        <f>'Gene Table'!D73</f>
        <v>NM_001080124</v>
      </c>
      <c r="C73" s="89" t="s">
        <v>289</v>
      </c>
      <c r="D73" s="90" t="e">
        <f>Calculations!BN74</f>
        <v>#DIV/0!</v>
      </c>
      <c r="E73" s="90" t="e">
        <f>Calculations!BO74</f>
        <v>#DIV/0!</v>
      </c>
      <c r="F73" s="91" t="e">
        <f t="shared" si="5"/>
        <v>#DIV/0!</v>
      </c>
      <c r="G73" s="91" t="e">
        <f t="shared" si="6"/>
        <v>#DIV/0!</v>
      </c>
      <c r="H73" s="90" t="e">
        <f t="shared" si="7"/>
        <v>#DIV/0!</v>
      </c>
      <c r="I73" s="93" t="str">
        <f>IF(OR(COUNT(Calculations!BP74:BY74)&lt;3,COUNT(Calculations!BZ74:CI74)&lt;3),"N/A",IF(ISERROR(TTEST(Calculations!BP74:BY74,Calculations!BZ74:CI74,2,2)),"N/A",TTEST(Calculations!BP74:BY74,Calculations!BZ74:CI74,2,2)))</f>
        <v>N/A</v>
      </c>
      <c r="J73" s="90" t="e">
        <f t="shared" si="4"/>
        <v>#DIV/0!</v>
      </c>
      <c r="K73" s="94"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87"/>
      <c r="B74" s="88" t="str">
        <f>'Gene Table'!D74</f>
        <v>NM_000378</v>
      </c>
      <c r="C74" s="89" t="s">
        <v>293</v>
      </c>
      <c r="D74" s="90" t="e">
        <f>Calculations!BN75</f>
        <v>#DIV/0!</v>
      </c>
      <c r="E74" s="90" t="e">
        <f>Calculations!BO75</f>
        <v>#DIV/0!</v>
      </c>
      <c r="F74" s="91" t="e">
        <f t="shared" si="5"/>
        <v>#DIV/0!</v>
      </c>
      <c r="G74" s="91" t="e">
        <f t="shared" si="6"/>
        <v>#DIV/0!</v>
      </c>
      <c r="H74" s="90" t="e">
        <f t="shared" si="7"/>
        <v>#DIV/0!</v>
      </c>
      <c r="I74" s="93" t="str">
        <f>IF(OR(COUNT(Calculations!BP75:BY75)&lt;3,COUNT(Calculations!BZ75:CI75)&lt;3),"N/A",IF(ISERROR(TTEST(Calculations!BP75:BY75,Calculations!BZ75:CI75,2,2)),"N/A",TTEST(Calculations!BP75:BY75,Calculations!BZ75:CI75,2,2)))</f>
        <v>N/A</v>
      </c>
      <c r="J74" s="90" t="e">
        <f t="shared" si="4"/>
        <v>#DIV/0!</v>
      </c>
      <c r="K74" s="94"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87"/>
      <c r="B75" s="88" t="str">
        <f>'Gene Table'!D75</f>
        <v>NM_000551</v>
      </c>
      <c r="C75" s="89" t="s">
        <v>297</v>
      </c>
      <c r="D75" s="90" t="e">
        <f>Calculations!BN76</f>
        <v>#DIV/0!</v>
      </c>
      <c r="E75" s="90" t="e">
        <f>Calculations!BO76</f>
        <v>#DIV/0!</v>
      </c>
      <c r="F75" s="91" t="e">
        <f t="shared" si="5"/>
        <v>#DIV/0!</v>
      </c>
      <c r="G75" s="91" t="e">
        <f t="shared" si="6"/>
        <v>#DIV/0!</v>
      </c>
      <c r="H75" s="90" t="e">
        <f t="shared" si="7"/>
        <v>#DIV/0!</v>
      </c>
      <c r="I75" s="93" t="str">
        <f>IF(OR(COUNT(Calculations!BP76:BY76)&lt;3,COUNT(Calculations!BZ76:CI76)&lt;3),"N/A",IF(ISERROR(TTEST(Calculations!BP76:BY76,Calculations!BZ76:CI76,2,2)),"N/A",TTEST(Calculations!BP76:BY76,Calculations!BZ76:CI76,2,2)))</f>
        <v>N/A</v>
      </c>
      <c r="J75" s="90" t="e">
        <f t="shared" si="4"/>
        <v>#DIV/0!</v>
      </c>
      <c r="K75" s="94"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87"/>
      <c r="B76" s="88" t="str">
        <f>'Gene Table'!D76</f>
        <v>NM_001017415</v>
      </c>
      <c r="C76" s="89" t="s">
        <v>301</v>
      </c>
      <c r="D76" s="90" t="e">
        <f>Calculations!BN77</f>
        <v>#DIV/0!</v>
      </c>
      <c r="E76" s="90" t="e">
        <f>Calculations!BO77</f>
        <v>#DIV/0!</v>
      </c>
      <c r="F76" s="91" t="e">
        <f t="shared" si="5"/>
        <v>#DIV/0!</v>
      </c>
      <c r="G76" s="91" t="e">
        <f t="shared" si="6"/>
        <v>#DIV/0!</v>
      </c>
      <c r="H76" s="90" t="e">
        <f t="shared" si="7"/>
        <v>#DIV/0!</v>
      </c>
      <c r="I76" s="93" t="str">
        <f>IF(OR(COUNT(Calculations!BP77:BY77)&lt;3,COUNT(Calculations!BZ77:CI77)&lt;3),"N/A",IF(ISERROR(TTEST(Calculations!BP77:BY77,Calculations!BZ77:CI77,2,2)),"N/A",TTEST(Calculations!BP77:BY77,Calculations!BZ77:CI77,2,2)))</f>
        <v>N/A</v>
      </c>
      <c r="J76" s="90" t="e">
        <f t="shared" si="4"/>
        <v>#DIV/0!</v>
      </c>
      <c r="K76" s="94"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87"/>
      <c r="B77" s="88" t="str">
        <f>'Gene Table'!D77</f>
        <v>NM_000369</v>
      </c>
      <c r="C77" s="89" t="s">
        <v>305</v>
      </c>
      <c r="D77" s="90" t="e">
        <f>Calculations!BN78</f>
        <v>#DIV/0!</v>
      </c>
      <c r="E77" s="90" t="e">
        <f>Calculations!BO78</f>
        <v>#DIV/0!</v>
      </c>
      <c r="F77" s="91" t="e">
        <f t="shared" si="5"/>
        <v>#DIV/0!</v>
      </c>
      <c r="G77" s="91" t="e">
        <f t="shared" si="6"/>
        <v>#DIV/0!</v>
      </c>
      <c r="H77" s="90" t="e">
        <f t="shared" si="7"/>
        <v>#DIV/0!</v>
      </c>
      <c r="I77" s="93" t="str">
        <f>IF(OR(COUNT(Calculations!BP78:BY78)&lt;3,COUNT(Calculations!BZ78:CI78)&lt;3),"N/A",IF(ISERROR(TTEST(Calculations!BP78:BY78,Calculations!BZ78:CI78,2,2)),"N/A",TTEST(Calculations!BP78:BY78,Calculations!BZ78:CI78,2,2)))</f>
        <v>N/A</v>
      </c>
      <c r="J77" s="90" t="e">
        <f t="shared" si="4"/>
        <v>#DIV/0!</v>
      </c>
      <c r="K77" s="94"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87"/>
      <c r="B78" s="88" t="str">
        <f>'Gene Table'!D78</f>
        <v>NM_005657</v>
      </c>
      <c r="C78" s="89" t="s">
        <v>309</v>
      </c>
      <c r="D78" s="90" t="e">
        <f>Calculations!BN79</f>
        <v>#DIV/0!</v>
      </c>
      <c r="E78" s="90" t="e">
        <f>Calculations!BO79</f>
        <v>#DIV/0!</v>
      </c>
      <c r="F78" s="91" t="e">
        <f t="shared" si="5"/>
        <v>#DIV/0!</v>
      </c>
      <c r="G78" s="91" t="e">
        <f t="shared" si="6"/>
        <v>#DIV/0!</v>
      </c>
      <c r="H78" s="90" t="e">
        <f t="shared" si="7"/>
        <v>#DIV/0!</v>
      </c>
      <c r="I78" s="93" t="str">
        <f>IF(OR(COUNT(Calculations!BP79:BY79)&lt;3,COUNT(Calculations!BZ79:CI79)&lt;3),"N/A",IF(ISERROR(TTEST(Calculations!BP79:BY79,Calculations!BZ79:CI79,2,2)),"N/A",TTEST(Calculations!BP79:BY79,Calculations!BZ79:CI79,2,2)))</f>
        <v>N/A</v>
      </c>
      <c r="J78" s="90" t="e">
        <f t="shared" si="4"/>
        <v>#DIV/0!</v>
      </c>
      <c r="K78" s="94"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87"/>
      <c r="B79" s="88" t="str">
        <f>'Gene Table'!D79</f>
        <v>NM_000660</v>
      </c>
      <c r="C79" s="89" t="s">
        <v>313</v>
      </c>
      <c r="D79" s="90" t="e">
        <f>Calculations!BN80</f>
        <v>#DIV/0!</v>
      </c>
      <c r="E79" s="90" t="e">
        <f>Calculations!BO80</f>
        <v>#DIV/0!</v>
      </c>
      <c r="F79" s="91" t="e">
        <f t="shared" si="5"/>
        <v>#DIV/0!</v>
      </c>
      <c r="G79" s="91" t="e">
        <f t="shared" si="6"/>
        <v>#DIV/0!</v>
      </c>
      <c r="H79" s="90" t="e">
        <f t="shared" si="7"/>
        <v>#DIV/0!</v>
      </c>
      <c r="I79" s="93" t="str">
        <f>IF(OR(COUNT(Calculations!BP80:BY80)&lt;3,COUNT(Calculations!BZ80:CI80)&lt;3),"N/A",IF(ISERROR(TTEST(Calculations!BP80:BY80,Calculations!BZ80:CI80,2,2)),"N/A",TTEST(Calculations!BP80:BY80,Calculations!BZ80:CI80,2,2)))</f>
        <v>N/A</v>
      </c>
      <c r="J79" s="90" t="e">
        <f t="shared" si="4"/>
        <v>#DIV/0!</v>
      </c>
      <c r="K79" s="94"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87"/>
      <c r="B80" s="88" t="str">
        <f>'Gene Table'!D80</f>
        <v>NM_005423</v>
      </c>
      <c r="C80" s="89" t="s">
        <v>317</v>
      </c>
      <c r="D80" s="90" t="e">
        <f>Calculations!BN81</f>
        <v>#DIV/0!</v>
      </c>
      <c r="E80" s="90" t="e">
        <f>Calculations!BO81</f>
        <v>#DIV/0!</v>
      </c>
      <c r="F80" s="91" t="e">
        <f t="shared" si="5"/>
        <v>#DIV/0!</v>
      </c>
      <c r="G80" s="91" t="e">
        <f t="shared" si="6"/>
        <v>#DIV/0!</v>
      </c>
      <c r="H80" s="90" t="e">
        <f t="shared" si="7"/>
        <v>#DIV/0!</v>
      </c>
      <c r="I80" s="93" t="str">
        <f>IF(OR(COUNT(Calculations!BP81:BY81)&lt;3,COUNT(Calculations!BZ81:CI81)&lt;3),"N/A",IF(ISERROR(TTEST(Calculations!BP81:BY81,Calculations!BZ81:CI81,2,2)),"N/A",TTEST(Calculations!BP81:BY81,Calculations!BZ81:CI81,2,2)))</f>
        <v>N/A</v>
      </c>
      <c r="J80" s="90" t="e">
        <f t="shared" si="4"/>
        <v>#DIV/0!</v>
      </c>
      <c r="K80" s="94"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87"/>
      <c r="B81" s="88" t="str">
        <f>'Gene Table'!D81</f>
        <v>NM_000545</v>
      </c>
      <c r="C81" s="89" t="s">
        <v>321</v>
      </c>
      <c r="D81" s="90" t="e">
        <f>Calculations!BN82</f>
        <v>#DIV/0!</v>
      </c>
      <c r="E81" s="90" t="e">
        <f>Calculations!BO82</f>
        <v>#DIV/0!</v>
      </c>
      <c r="F81" s="91" t="e">
        <f t="shared" si="5"/>
        <v>#DIV/0!</v>
      </c>
      <c r="G81" s="91" t="e">
        <f t="shared" si="6"/>
        <v>#DIV/0!</v>
      </c>
      <c r="H81" s="90" t="e">
        <f t="shared" si="7"/>
        <v>#DIV/0!</v>
      </c>
      <c r="I81" s="93" t="str">
        <f>IF(OR(COUNT(Calculations!BP82:BY82)&lt;3,COUNT(Calculations!BZ82:CI82)&lt;3),"N/A",IF(ISERROR(TTEST(Calculations!BP82:BY82,Calculations!BZ82:CI82,2,2)),"N/A",TTEST(Calculations!BP82:BY82,Calculations!BZ82:CI82,2,2)))</f>
        <v>N/A</v>
      </c>
      <c r="J81" s="90" t="e">
        <f t="shared" si="4"/>
        <v>#DIV/0!</v>
      </c>
      <c r="K81" s="94"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87"/>
      <c r="B82" s="88" t="str">
        <f>'Gene Table'!D82</f>
        <v>NM_001730</v>
      </c>
      <c r="C82" s="89" t="s">
        <v>325</v>
      </c>
      <c r="D82" s="90" t="e">
        <f>Calculations!BN83</f>
        <v>#DIV/0!</v>
      </c>
      <c r="E82" s="90" t="e">
        <f>Calculations!BO83</f>
        <v>#DIV/0!</v>
      </c>
      <c r="F82" s="91" t="e">
        <f t="shared" si="5"/>
        <v>#DIV/0!</v>
      </c>
      <c r="G82" s="91" t="e">
        <f t="shared" si="6"/>
        <v>#DIV/0!</v>
      </c>
      <c r="H82" s="90" t="e">
        <f t="shared" si="7"/>
        <v>#DIV/0!</v>
      </c>
      <c r="I82" s="93" t="str">
        <f>IF(OR(COUNT(Calculations!BP83:BY83)&lt;3,COUNT(Calculations!BZ83:CI83)&lt;3),"N/A",IF(ISERROR(TTEST(Calculations!BP83:BY83,Calculations!BZ83:CI83,2,2)),"N/A",TTEST(Calculations!BP83:BY83,Calculations!BZ83:CI83,2,2)))</f>
        <v>N/A</v>
      </c>
      <c r="J82" s="90" t="e">
        <f t="shared" si="4"/>
        <v>#DIV/0!</v>
      </c>
      <c r="K82" s="94"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87"/>
      <c r="B83" s="88" t="str">
        <f>'Gene Table'!D83</f>
        <v>NM_177536</v>
      </c>
      <c r="C83" s="89" t="s">
        <v>329</v>
      </c>
      <c r="D83" s="90" t="e">
        <f>Calculations!BN84</f>
        <v>#DIV/0!</v>
      </c>
      <c r="E83" s="90" t="e">
        <f>Calculations!BO84</f>
        <v>#DIV/0!</v>
      </c>
      <c r="F83" s="91" t="e">
        <f t="shared" si="5"/>
        <v>#DIV/0!</v>
      </c>
      <c r="G83" s="91" t="e">
        <f t="shared" si="6"/>
        <v>#DIV/0!</v>
      </c>
      <c r="H83" s="90" t="e">
        <f t="shared" si="7"/>
        <v>#DIV/0!</v>
      </c>
      <c r="I83" s="93" t="str">
        <f>IF(OR(COUNT(Calculations!BP84:BY84)&lt;3,COUNT(Calculations!BZ84:CI84)&lt;3),"N/A",IF(ISERROR(TTEST(Calculations!BP84:BY84,Calculations!BZ84:CI84,2,2)),"N/A",TTEST(Calculations!BP84:BY84,Calculations!BZ84:CI84,2,2)))</f>
        <v>N/A</v>
      </c>
      <c r="J83" s="90" t="e">
        <f t="shared" si="4"/>
        <v>#DIV/0!</v>
      </c>
      <c r="K83" s="94"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87"/>
      <c r="B84" s="88" t="str">
        <f>'Gene Table'!D84</f>
        <v>NM_005631</v>
      </c>
      <c r="C84" s="89" t="s">
        <v>333</v>
      </c>
      <c r="D84" s="90" t="e">
        <f>Calculations!BN85</f>
        <v>#DIV/0!</v>
      </c>
      <c r="E84" s="90" t="e">
        <f>Calculations!BO85</f>
        <v>#DIV/0!</v>
      </c>
      <c r="F84" s="91" t="e">
        <f t="shared" si="5"/>
        <v>#DIV/0!</v>
      </c>
      <c r="G84" s="91" t="e">
        <f t="shared" si="6"/>
        <v>#DIV/0!</v>
      </c>
      <c r="H84" s="90" t="e">
        <f t="shared" si="7"/>
        <v>#DIV/0!</v>
      </c>
      <c r="I84" s="93" t="str">
        <f>IF(OR(COUNT(Calculations!BP85:BY85)&lt;3,COUNT(Calculations!BZ85:CI85)&lt;3),"N/A",IF(ISERROR(TTEST(Calculations!BP85:BY85,Calculations!BZ85:CI85,2,2)),"N/A",TTEST(Calculations!BP85:BY85,Calculations!BZ85:CI85,2,2)))</f>
        <v>N/A</v>
      </c>
      <c r="J84" s="90" t="e">
        <f t="shared" si="4"/>
        <v>#DIV/0!</v>
      </c>
      <c r="K84" s="94"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87"/>
      <c r="B85" s="88" t="str">
        <f>'Gene Table'!D85</f>
        <v>NM_003073</v>
      </c>
      <c r="C85" s="89" t="s">
        <v>337</v>
      </c>
      <c r="D85" s="90" t="e">
        <f>Calculations!BN86</f>
        <v>#DIV/0!</v>
      </c>
      <c r="E85" s="90" t="e">
        <f>Calculations!BO86</f>
        <v>#DIV/0!</v>
      </c>
      <c r="F85" s="91" t="e">
        <f t="shared" si="5"/>
        <v>#DIV/0!</v>
      </c>
      <c r="G85" s="91" t="e">
        <f t="shared" si="6"/>
        <v>#DIV/0!</v>
      </c>
      <c r="H85" s="90" t="e">
        <f t="shared" si="7"/>
        <v>#DIV/0!</v>
      </c>
      <c r="I85" s="93" t="str">
        <f>IF(OR(COUNT(Calculations!BP86:BY86)&lt;3,COUNT(Calculations!BZ86:CI86)&lt;3),"N/A",IF(ISERROR(TTEST(Calculations!BP86:BY86,Calculations!BZ86:CI86,2,2)),"N/A",TTEST(Calculations!BP86:BY86,Calculations!BZ86:CI86,2,2)))</f>
        <v>N/A</v>
      </c>
      <c r="J85" s="90" t="e">
        <f t="shared" si="4"/>
        <v>#DIV/0!</v>
      </c>
      <c r="K85" s="94"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87"/>
      <c r="B86" s="88" t="str">
        <f>'Gene Table'!D86</f>
        <v>NM_022362</v>
      </c>
      <c r="C86" s="89" t="s">
        <v>341</v>
      </c>
      <c r="D86" s="90" t="e">
        <f>Calculations!BN87</f>
        <v>#DIV/0!</v>
      </c>
      <c r="E86" s="90" t="e">
        <f>Calculations!BO87</f>
        <v>#DIV/0!</v>
      </c>
      <c r="F86" s="91" t="e">
        <f t="shared" si="5"/>
        <v>#DIV/0!</v>
      </c>
      <c r="G86" s="91" t="e">
        <f t="shared" si="6"/>
        <v>#DIV/0!</v>
      </c>
      <c r="H86" s="90" t="e">
        <f t="shared" si="7"/>
        <v>#DIV/0!</v>
      </c>
      <c r="I86" s="93" t="str">
        <f>IF(OR(COUNT(Calculations!BP87:BY87)&lt;3,COUNT(Calculations!BZ87:CI87)&lt;3),"N/A",IF(ISERROR(TTEST(Calculations!BP87:BY87,Calculations!BZ87:CI87,2,2)),"N/A",TTEST(Calculations!BP87:BY87,Calculations!BZ87:CI87,2,2)))</f>
        <v>N/A</v>
      </c>
      <c r="J86" s="90" t="e">
        <f t="shared" si="4"/>
        <v>#DIV/0!</v>
      </c>
      <c r="K86" s="94"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87"/>
      <c r="B87" s="88" t="str">
        <f>'Gene Table'!D87</f>
        <v>HGDC</v>
      </c>
      <c r="C87" s="89" t="s">
        <v>345</v>
      </c>
      <c r="D87" s="90" t="e">
        <f>Calculations!BN88</f>
        <v>#DIV/0!</v>
      </c>
      <c r="E87" s="90" t="e">
        <f>Calculations!BO88</f>
        <v>#DIV/0!</v>
      </c>
      <c r="F87" s="91" t="e">
        <f t="shared" si="5"/>
        <v>#DIV/0!</v>
      </c>
      <c r="G87" s="91" t="e">
        <f t="shared" si="6"/>
        <v>#DIV/0!</v>
      </c>
      <c r="H87" s="90" t="e">
        <f t="shared" si="7"/>
        <v>#DIV/0!</v>
      </c>
      <c r="I87" s="93" t="str">
        <f>IF(OR(COUNT(Calculations!BP88:BY88)&lt;3,COUNT(Calculations!BZ88:CI88)&lt;3),"N/A",IF(ISERROR(TTEST(Calculations!BP88:BY88,Calculations!BZ88:CI88,2,2)),"N/A",TTEST(Calculations!BP88:BY88,Calculations!BZ88:CI88,2,2)))</f>
        <v>N/A</v>
      </c>
      <c r="J87" s="90" t="e">
        <f t="shared" si="4"/>
        <v>#DIV/0!</v>
      </c>
      <c r="K87" s="94"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87"/>
      <c r="B88" s="88" t="str">
        <f>'Gene Table'!D88</f>
        <v>HGDC</v>
      </c>
      <c r="C88" s="89" t="s">
        <v>347</v>
      </c>
      <c r="D88" s="90" t="e">
        <f>Calculations!BN89</f>
        <v>#DIV/0!</v>
      </c>
      <c r="E88" s="90" t="e">
        <f>Calculations!BO89</f>
        <v>#DIV/0!</v>
      </c>
      <c r="F88" s="91" t="e">
        <f t="shared" si="5"/>
        <v>#DIV/0!</v>
      </c>
      <c r="G88" s="91" t="e">
        <f t="shared" si="6"/>
        <v>#DIV/0!</v>
      </c>
      <c r="H88" s="90" t="e">
        <f t="shared" si="7"/>
        <v>#DIV/0!</v>
      </c>
      <c r="I88" s="93" t="str">
        <f>IF(OR(COUNT(Calculations!BP89:BY89)&lt;3,COUNT(Calculations!BZ89:CI89)&lt;3),"N/A",IF(ISERROR(TTEST(Calculations!BP89:BY89,Calculations!BZ89:CI89,2,2)),"N/A",TTEST(Calculations!BP89:BY89,Calculations!BZ89:CI89,2,2)))</f>
        <v>N/A</v>
      </c>
      <c r="J88" s="90" t="e">
        <f t="shared" si="4"/>
        <v>#DIV/0!</v>
      </c>
      <c r="K88" s="94"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87"/>
      <c r="B89" s="88" t="str">
        <f>'Gene Table'!D89</f>
        <v>NM_002046</v>
      </c>
      <c r="C89" s="89" t="s">
        <v>348</v>
      </c>
      <c r="D89" s="90" t="e">
        <f>Calculations!BN90</f>
        <v>#DIV/0!</v>
      </c>
      <c r="E89" s="90" t="e">
        <f>Calculations!BO90</f>
        <v>#DIV/0!</v>
      </c>
      <c r="F89" s="91" t="e">
        <f t="shared" si="5"/>
        <v>#DIV/0!</v>
      </c>
      <c r="G89" s="91" t="e">
        <f t="shared" si="6"/>
        <v>#DIV/0!</v>
      </c>
      <c r="H89" s="90" t="e">
        <f t="shared" si="7"/>
        <v>#DIV/0!</v>
      </c>
      <c r="I89" s="93" t="str">
        <f>IF(OR(COUNT(Calculations!BP90:BY90)&lt;3,COUNT(Calculations!BZ90:CI90)&lt;3),"N/A",IF(ISERROR(TTEST(Calculations!BP90:BY90,Calculations!BZ90:CI90,2,2)),"N/A",TTEST(Calculations!BP90:BY90,Calculations!BZ90:CI90,2,2)))</f>
        <v>N/A</v>
      </c>
      <c r="J89" s="90" t="e">
        <f t="shared" si="4"/>
        <v>#DIV/0!</v>
      </c>
      <c r="K89" s="94"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87"/>
      <c r="B90" s="88" t="str">
        <f>'Gene Table'!D90</f>
        <v>NM_001101</v>
      </c>
      <c r="C90" s="89" t="s">
        <v>352</v>
      </c>
      <c r="D90" s="90" t="e">
        <f>Calculations!BN91</f>
        <v>#DIV/0!</v>
      </c>
      <c r="E90" s="90" t="e">
        <f>Calculations!BO91</f>
        <v>#DIV/0!</v>
      </c>
      <c r="F90" s="91" t="e">
        <f t="shared" si="5"/>
        <v>#DIV/0!</v>
      </c>
      <c r="G90" s="91" t="e">
        <f t="shared" si="6"/>
        <v>#DIV/0!</v>
      </c>
      <c r="H90" s="90" t="e">
        <f t="shared" si="7"/>
        <v>#DIV/0!</v>
      </c>
      <c r="I90" s="93" t="str">
        <f>IF(OR(COUNT(Calculations!BP91:BY91)&lt;3,COUNT(Calculations!BZ91:CI91)&lt;3),"N/A",IF(ISERROR(TTEST(Calculations!BP91:BY91,Calculations!BZ91:CI91,2,2)),"N/A",TTEST(Calculations!BP91:BY91,Calculations!BZ91:CI91,2,2)))</f>
        <v>N/A</v>
      </c>
      <c r="J90" s="90" t="e">
        <f t="shared" si="4"/>
        <v>#DIV/0!</v>
      </c>
      <c r="K90" s="94"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87"/>
      <c r="B91" s="88" t="str">
        <f>'Gene Table'!D91</f>
        <v>NM_004048</v>
      </c>
      <c r="C91" s="89" t="s">
        <v>356</v>
      </c>
      <c r="D91" s="90" t="e">
        <f>Calculations!BN92</f>
        <v>#DIV/0!</v>
      </c>
      <c r="E91" s="90" t="e">
        <f>Calculations!BO92</f>
        <v>#DIV/0!</v>
      </c>
      <c r="F91" s="91" t="e">
        <f>2^-D91</f>
        <v>#DIV/0!</v>
      </c>
      <c r="G91" s="91" t="e">
        <f>2^-E91</f>
        <v>#DIV/0!</v>
      </c>
      <c r="H91" s="90" t="e">
        <f>F91/G91</f>
        <v>#DIV/0!</v>
      </c>
      <c r="I91" s="93" t="str">
        <f>IF(OR(COUNT(Calculations!BP92:BY92)&lt;3,COUNT(Calculations!BZ92:CI92)&lt;3),"N/A",IF(ISERROR(TTEST(Calculations!BP92:BY92,Calculations!BZ92:CI92,2,2)),"N/A",TTEST(Calculations!BP92:BY92,Calculations!BZ92:CI92,2,2)))</f>
        <v>N/A</v>
      </c>
      <c r="J91" s="90" t="e">
        <f>IF(H91&gt;1,H91,-1/H91)</f>
        <v>#DIV/0!</v>
      </c>
      <c r="K91" s="94"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87"/>
      <c r="B92" s="88" t="str">
        <f>'Gene Table'!D92</f>
        <v>NM_012423</v>
      </c>
      <c r="C92" s="89" t="s">
        <v>360</v>
      </c>
      <c r="D92" s="90" t="e">
        <f>Calculations!BN93</f>
        <v>#DIV/0!</v>
      </c>
      <c r="E92" s="90" t="e">
        <f>Calculations!BO93</f>
        <v>#DIV/0!</v>
      </c>
      <c r="F92" s="91" t="e">
        <f>2^-D92</f>
        <v>#DIV/0!</v>
      </c>
      <c r="G92" s="91" t="e">
        <f>2^-E92</f>
        <v>#DIV/0!</v>
      </c>
      <c r="H92" s="90" t="e">
        <f>F92/G92</f>
        <v>#DIV/0!</v>
      </c>
      <c r="I92" s="93" t="str">
        <f>IF(OR(COUNT(Calculations!BP93:BY93)&lt;3,COUNT(Calculations!BZ93:CI93)&lt;3),"N/A",IF(ISERROR(TTEST(Calculations!BP93:BY93,Calculations!BZ93:CI93,2,2)),"N/A",TTEST(Calculations!BP93:BY93,Calculations!BZ93:CI93,2,2)))</f>
        <v>N/A</v>
      </c>
      <c r="J92" s="90" t="e">
        <f>IF(H92&gt;1,H92,-1/H92)</f>
        <v>#DIV/0!</v>
      </c>
      <c r="K92" s="94"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87"/>
      <c r="B93" s="88" t="str">
        <f>'Gene Table'!D93</f>
        <v>NM_000194</v>
      </c>
      <c r="C93" s="89" t="s">
        <v>364</v>
      </c>
      <c r="D93" s="90" t="e">
        <f>Calculations!BN94</f>
        <v>#DIV/0!</v>
      </c>
      <c r="E93" s="90" t="e">
        <f>Calculations!BO94</f>
        <v>#DIV/0!</v>
      </c>
      <c r="F93" s="91" t="e">
        <f>2^-D93</f>
        <v>#DIV/0!</v>
      </c>
      <c r="G93" s="91" t="e">
        <f>2^-E93</f>
        <v>#DIV/0!</v>
      </c>
      <c r="H93" s="90" t="e">
        <f>F93/G93</f>
        <v>#DIV/0!</v>
      </c>
      <c r="I93" s="93" t="str">
        <f>IF(OR(COUNT(Calculations!BP94:BY94)&lt;3,COUNT(Calculations!BZ94:CI94)&lt;3),"N/A",IF(ISERROR(TTEST(Calculations!BP94:BY94,Calculations!BZ94:CI94,2,2)),"N/A",TTEST(Calculations!BP94:BY94,Calculations!BZ94:CI94,2,2)))</f>
        <v>N/A</v>
      </c>
      <c r="J93" s="90" t="e">
        <f>IF(H93&gt;1,H93,-1/H93)</f>
        <v>#DIV/0!</v>
      </c>
      <c r="K93" s="94"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87"/>
      <c r="B94" s="88" t="str">
        <f>'Gene Table'!D94</f>
        <v>NR_003286</v>
      </c>
      <c r="C94" s="89" t="s">
        <v>368</v>
      </c>
      <c r="D94" s="90" t="e">
        <f>Calculations!BN95</f>
        <v>#DIV/0!</v>
      </c>
      <c r="E94" s="90" t="e">
        <f>Calculations!BO95</f>
        <v>#DIV/0!</v>
      </c>
      <c r="F94" s="91" t="e">
        <f>2^-D94</f>
        <v>#DIV/0!</v>
      </c>
      <c r="G94" s="91" t="e">
        <f>2^-E94</f>
        <v>#DIV/0!</v>
      </c>
      <c r="H94" s="90" t="e">
        <f>F94/G94</f>
        <v>#DIV/0!</v>
      </c>
      <c r="I94" s="93" t="str">
        <f>IF(OR(COUNT(Calculations!BP95:BY95)&lt;3,COUNT(Calculations!BZ95:CI95)&lt;3),"N/A",IF(ISERROR(TTEST(Calculations!BP95:BY95,Calculations!BZ95:CI95,2,2)),"N/A",TTEST(Calculations!BP95:BY95,Calculations!BZ95:CI95,2,2)))</f>
        <v>N/A</v>
      </c>
      <c r="J94" s="90" t="e">
        <f>IF(H94&gt;1,H94,-1/H94)</f>
        <v>#DIV/0!</v>
      </c>
      <c r="K94" s="94"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3" customHeight="1">
      <c r="A95" s="87"/>
      <c r="B95" s="88" t="str">
        <f>'Gene Table'!D95</f>
        <v>RT</v>
      </c>
      <c r="C95" s="89" t="s">
        <v>372</v>
      </c>
      <c r="D95" s="90" t="e">
        <f>Calculations!BN96</f>
        <v>#DIV/0!</v>
      </c>
      <c r="E95" s="90" t="e">
        <f>Calculations!BO96</f>
        <v>#DIV/0!</v>
      </c>
      <c r="F95" s="91" t="e">
        <f>2^-D95</f>
        <v>#DIV/0!</v>
      </c>
      <c r="G95" s="91" t="e">
        <f>2^-E95</f>
        <v>#DIV/0!</v>
      </c>
      <c r="H95" s="90" t="e">
        <f>F95/G95</f>
        <v>#DIV/0!</v>
      </c>
      <c r="I95" s="93" t="str">
        <f>IF(OR(COUNT(Calculations!BP96:BY96)&lt;3,COUNT(Calculations!BZ96:CI96)&lt;3),"N/A",IF(ISERROR(TTEST(Calculations!BP96:BY96,Calculations!BZ96:CI96,2,2)),"N/A",TTEST(Calculations!BP96:BY96,Calculations!BZ96:CI96,2,2)))</f>
        <v>N/A</v>
      </c>
      <c r="J95" s="90" t="e">
        <f>IF(H95&gt;1,H95,-1/H95)</f>
        <v>#DIV/0!</v>
      </c>
      <c r="K95" s="94"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3" customHeight="1">
      <c r="A96" s="87"/>
      <c r="B96" s="88" t="str">
        <f>'Gene Table'!D96</f>
        <v>RT</v>
      </c>
      <c r="C96" s="89" t="s">
        <v>374</v>
      </c>
      <c r="D96" s="90" t="e">
        <f>Calculations!BN97</f>
        <v>#DIV/0!</v>
      </c>
      <c r="E96" s="90" t="e">
        <f>Calculations!BO97</f>
        <v>#DIV/0!</v>
      </c>
      <c r="F96" s="91" t="e">
        <f>2^-D96</f>
        <v>#DIV/0!</v>
      </c>
      <c r="G96" s="91" t="e">
        <f>2^-E96</f>
        <v>#DIV/0!</v>
      </c>
      <c r="H96" s="90" t="e">
        <f>F96/G96</f>
        <v>#DIV/0!</v>
      </c>
      <c r="I96" s="93" t="str">
        <f>IF(OR(COUNT(Calculations!BP97:BY97)&lt;3,COUNT(Calculations!BZ97:CI97)&lt;3),"N/A",IF(ISERROR(TTEST(Calculations!BP97:BY97,Calculations!BZ97:CI97,2,2)),"N/A",TTEST(Calculations!BP97:BY97,Calculations!BZ97:CI97,2,2)))</f>
        <v>N/A</v>
      </c>
      <c r="J96" s="90" t="e">
        <f>IF(H96&gt;1,H96,-1/H96)</f>
        <v>#DIV/0!</v>
      </c>
      <c r="K96" s="94"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3" customHeight="1">
      <c r="A97" s="87"/>
      <c r="B97" s="88" t="str">
        <f>'Gene Table'!D97</f>
        <v>PCR</v>
      </c>
      <c r="C97" s="89" t="s">
        <v>375</v>
      </c>
      <c r="D97" s="90" t="e">
        <f>Calculations!BN98</f>
        <v>#DIV/0!</v>
      </c>
      <c r="E97" s="90" t="e">
        <f>Calculations!BO98</f>
        <v>#DIV/0!</v>
      </c>
      <c r="F97" s="91" t="e">
        <f>2^-D97</f>
        <v>#DIV/0!</v>
      </c>
      <c r="G97" s="91" t="e">
        <f>2^-E97</f>
        <v>#DIV/0!</v>
      </c>
      <c r="H97" s="90" t="e">
        <f>F97/G97</f>
        <v>#DIV/0!</v>
      </c>
      <c r="I97" s="93" t="str">
        <f>IF(OR(COUNT(Calculations!BP98:BY98)&lt;3,COUNT(Calculations!BZ98:CI98)&lt;3),"N/A",IF(ISERROR(TTEST(Calculations!BP98:BY98,Calculations!BZ98:CI98,2,2)),"N/A",TTEST(Calculations!BP98:BY98,Calculations!BZ98:CI98,2,2)))</f>
        <v>N/A</v>
      </c>
      <c r="J97" s="90" t="e">
        <f>IF(H97&gt;1,H97,-1/H97)</f>
        <v>#DIV/0!</v>
      </c>
      <c r="K97" s="94"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3" customHeight="1">
      <c r="A98" s="87"/>
      <c r="B98" s="88" t="str">
        <f>'Gene Table'!D98</f>
        <v>PCR</v>
      </c>
      <c r="C98" s="89" t="s">
        <v>377</v>
      </c>
      <c r="D98" s="90" t="e">
        <f>Calculations!BN99</f>
        <v>#DIV/0!</v>
      </c>
      <c r="E98" s="90" t="e">
        <f>Calculations!BO99</f>
        <v>#DIV/0!</v>
      </c>
      <c r="F98" s="91" t="e">
        <f>2^-D98</f>
        <v>#DIV/0!</v>
      </c>
      <c r="G98" s="91" t="e">
        <f>2^-E98</f>
        <v>#DIV/0!</v>
      </c>
      <c r="H98" s="90" t="e">
        <f>F98/G98</f>
        <v>#DIV/0!</v>
      </c>
      <c r="I98" s="93" t="str">
        <f>IF(OR(COUNT(Calculations!BP99:BY99)&lt;3,COUNT(Calculations!BZ99:CI99)&lt;3),"N/A",IF(ISERROR(TTEST(Calculations!BP99:BY99,Calculations!BZ99:CI99,2,2)),"N/A",TTEST(Calculations!BP99:BY99,Calculations!BZ99:CI99,2,2)))</f>
        <v>N/A</v>
      </c>
      <c r="J98" s="90" t="e">
        <f>IF(H98&gt;1,H98,-1/H98)</f>
        <v>#DIV/0!</v>
      </c>
      <c r="K98" s="94"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87" t="s">
        <v>378</v>
      </c>
      <c r="B99" s="95" t="str">
        <f>'Gene Table'!D99</f>
        <v>NM_003010</v>
      </c>
      <c r="C99" s="89" t="s">
        <v>9</v>
      </c>
      <c r="D99" s="90" t="e">
        <f>Calculations!BN100</f>
        <v>#DIV/0!</v>
      </c>
      <c r="E99" s="90" t="e">
        <f>Calculations!BO100</f>
        <v>#DIV/0!</v>
      </c>
      <c r="F99" s="91" t="e">
        <f aca="true" t="shared" si="8" ref="F99:F154">2^-D99</f>
        <v>#DIV/0!</v>
      </c>
      <c r="G99" s="91" t="e">
        <f aca="true" t="shared" si="9" ref="G99:G154">2^-E99</f>
        <v>#DIV/0!</v>
      </c>
      <c r="H99" s="90" t="e">
        <f aca="true" t="shared" si="10" ref="H99:H154">F99/G99</f>
        <v>#DIV/0!</v>
      </c>
      <c r="I99" s="93" t="str">
        <f>IF(OR(COUNT(Calculations!BP100:BY100)&lt;3,COUNT(Calculations!BZ100:CI100)&lt;3),"N/A",IF(ISERROR(TTEST(Calculations!BP100:BY100,Calculations!BZ100:CI100,2,2)),"N/A",TTEST(Calculations!BP100:BY100,Calculations!BZ100:CI100,2,2)))</f>
        <v>N/A</v>
      </c>
      <c r="J99" s="90" t="e">
        <f aca="true" t="shared" si="11" ref="J99:J154">IF(H99&gt;1,H99,-1/H99)</f>
        <v>#DIV/0!</v>
      </c>
      <c r="K99" s="94"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87"/>
      <c r="B100" s="95" t="str">
        <f>'Gene Table'!D100</f>
        <v>NM_022127</v>
      </c>
      <c r="C100" s="89" t="s">
        <v>13</v>
      </c>
      <c r="D100" s="90" t="e">
        <f>Calculations!BN101</f>
        <v>#DIV/0!</v>
      </c>
      <c r="E100" s="90" t="e">
        <f>Calculations!BO101</f>
        <v>#DIV/0!</v>
      </c>
      <c r="F100" s="91" t="e">
        <f t="shared" si="8"/>
        <v>#DIV/0!</v>
      </c>
      <c r="G100" s="91" t="e">
        <f t="shared" si="9"/>
        <v>#DIV/0!</v>
      </c>
      <c r="H100" s="90" t="e">
        <f t="shared" si="10"/>
        <v>#DIV/0!</v>
      </c>
      <c r="I100" s="93" t="str">
        <f>IF(OR(COUNT(Calculations!BP101:BY101)&lt;3,COUNT(Calculations!BZ101:CI101)&lt;3),"N/A",IF(ISERROR(TTEST(Calculations!BP101:BY101,Calculations!BZ101:CI101,2,2)),"N/A",TTEST(Calculations!BP101:BY101,Calculations!BZ101:CI101,2,2)))</f>
        <v>N/A</v>
      </c>
      <c r="J100" s="90" t="e">
        <f t="shared" si="11"/>
        <v>#DIV/0!</v>
      </c>
      <c r="K100" s="94"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87"/>
      <c r="B101" s="95" t="str">
        <f>'Gene Table'!D101</f>
        <v>NM_000450</v>
      </c>
      <c r="C101" s="89" t="s">
        <v>17</v>
      </c>
      <c r="D101" s="90" t="e">
        <f>Calculations!BN102</f>
        <v>#DIV/0!</v>
      </c>
      <c r="E101" s="90" t="e">
        <f>Calculations!BO102</f>
        <v>#DIV/0!</v>
      </c>
      <c r="F101" s="91" t="e">
        <f t="shared" si="8"/>
        <v>#DIV/0!</v>
      </c>
      <c r="G101" s="91" t="e">
        <f t="shared" si="9"/>
        <v>#DIV/0!</v>
      </c>
      <c r="H101" s="90" t="e">
        <f t="shared" si="10"/>
        <v>#DIV/0!</v>
      </c>
      <c r="I101" s="93" t="str">
        <f>IF(OR(COUNT(Calculations!BP102:BY102)&lt;3,COUNT(Calculations!BZ102:CI102)&lt;3),"N/A",IF(ISERROR(TTEST(Calculations!BP102:BY102,Calculations!BZ102:CI102,2,2)),"N/A",TTEST(Calculations!BP102:BY102,Calculations!BZ102:CI102,2,2)))</f>
        <v>N/A</v>
      </c>
      <c r="J101" s="90" t="e">
        <f t="shared" si="11"/>
        <v>#DIV/0!</v>
      </c>
      <c r="K101" s="94"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87"/>
      <c r="B102" s="95" t="str">
        <f>'Gene Table'!D102</f>
        <v>NM_001003398</v>
      </c>
      <c r="C102" s="89" t="s">
        <v>21</v>
      </c>
      <c r="D102" s="90" t="e">
        <f>Calculations!BN103</f>
        <v>#DIV/0!</v>
      </c>
      <c r="E102" s="90" t="e">
        <f>Calculations!BO103</f>
        <v>#DIV/0!</v>
      </c>
      <c r="F102" s="91" t="e">
        <f t="shared" si="8"/>
        <v>#DIV/0!</v>
      </c>
      <c r="G102" s="91" t="e">
        <f t="shared" si="9"/>
        <v>#DIV/0!</v>
      </c>
      <c r="H102" s="90" t="e">
        <f t="shared" si="10"/>
        <v>#DIV/0!</v>
      </c>
      <c r="I102" s="93" t="str">
        <f>IF(OR(COUNT(Calculations!BP103:BY103)&lt;3,COUNT(Calculations!BZ103:CI103)&lt;3),"N/A",IF(ISERROR(TTEST(Calculations!BP103:BY103,Calculations!BZ103:CI103,2,2)),"N/A",TTEST(Calculations!BP103:BY103,Calculations!BZ103:CI103,2,2)))</f>
        <v>N/A</v>
      </c>
      <c r="J102" s="90" t="e">
        <f t="shared" si="11"/>
        <v>#DIV/0!</v>
      </c>
      <c r="K102" s="94"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87"/>
      <c r="B103" s="95" t="str">
        <f>'Gene Table'!D103</f>
        <v>NM_002985</v>
      </c>
      <c r="C103" s="89" t="s">
        <v>25</v>
      </c>
      <c r="D103" s="90" t="e">
        <f>Calculations!BN104</f>
        <v>#DIV/0!</v>
      </c>
      <c r="E103" s="90" t="e">
        <f>Calculations!BO104</f>
        <v>#DIV/0!</v>
      </c>
      <c r="F103" s="91" t="e">
        <f t="shared" si="8"/>
        <v>#DIV/0!</v>
      </c>
      <c r="G103" s="91" t="e">
        <f t="shared" si="9"/>
        <v>#DIV/0!</v>
      </c>
      <c r="H103" s="90" t="e">
        <f t="shared" si="10"/>
        <v>#DIV/0!</v>
      </c>
      <c r="I103" s="93" t="str">
        <f>IF(OR(COUNT(Calculations!BP104:BY104)&lt;3,COUNT(Calculations!BZ104:CI104)&lt;3),"N/A",IF(ISERROR(TTEST(Calculations!BP104:BY104,Calculations!BZ104:CI104,2,2)),"N/A",TTEST(Calculations!BP104:BY104,Calculations!BZ104:CI104,2,2)))</f>
        <v>N/A</v>
      </c>
      <c r="J103" s="90" t="e">
        <f t="shared" si="11"/>
        <v>#DIV/0!</v>
      </c>
      <c r="K103" s="94"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87"/>
      <c r="B104" s="95" t="str">
        <f>'Gene Table'!D104</f>
        <v>NM_021133</v>
      </c>
      <c r="C104" s="89" t="s">
        <v>29</v>
      </c>
      <c r="D104" s="90" t="e">
        <f>Calculations!BN105</f>
        <v>#DIV/0!</v>
      </c>
      <c r="E104" s="90" t="e">
        <f>Calculations!BO105</f>
        <v>#DIV/0!</v>
      </c>
      <c r="F104" s="91" t="e">
        <f t="shared" si="8"/>
        <v>#DIV/0!</v>
      </c>
      <c r="G104" s="91" t="e">
        <f t="shared" si="9"/>
        <v>#DIV/0!</v>
      </c>
      <c r="H104" s="90" t="e">
        <f t="shared" si="10"/>
        <v>#DIV/0!</v>
      </c>
      <c r="I104" s="93" t="str">
        <f>IF(OR(COUNT(Calculations!BP105:BY105)&lt;3,COUNT(Calculations!BZ105:CI105)&lt;3),"N/A",IF(ISERROR(TTEST(Calculations!BP105:BY105,Calculations!BZ105:CI105,2,2)),"N/A",TTEST(Calculations!BP105:BY105,Calculations!BZ105:CI105,2,2)))</f>
        <v>N/A</v>
      </c>
      <c r="J104" s="90" t="e">
        <f t="shared" si="11"/>
        <v>#DIV/0!</v>
      </c>
      <c r="K104" s="94"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87"/>
      <c r="B105" s="95" t="str">
        <f>'Gene Table'!D105</f>
        <v>NM_002894</v>
      </c>
      <c r="C105" s="89" t="s">
        <v>33</v>
      </c>
      <c r="D105" s="90" t="e">
        <f>Calculations!BN106</f>
        <v>#DIV/0!</v>
      </c>
      <c r="E105" s="90" t="e">
        <f>Calculations!BO106</f>
        <v>#DIV/0!</v>
      </c>
      <c r="F105" s="91" t="e">
        <f t="shared" si="8"/>
        <v>#DIV/0!</v>
      </c>
      <c r="G105" s="91" t="e">
        <f t="shared" si="9"/>
        <v>#DIV/0!</v>
      </c>
      <c r="H105" s="90" t="e">
        <f t="shared" si="10"/>
        <v>#DIV/0!</v>
      </c>
      <c r="I105" s="93" t="str">
        <f>IF(OR(COUNT(Calculations!BP106:BY106)&lt;3,COUNT(Calculations!BZ106:CI106)&lt;3),"N/A",IF(ISERROR(TTEST(Calculations!BP106:BY106,Calculations!BZ106:CI106,2,2)),"N/A",TTEST(Calculations!BP106:BY106,Calculations!BZ106:CI106,2,2)))</f>
        <v>N/A</v>
      </c>
      <c r="J105" s="90" t="e">
        <f t="shared" si="11"/>
        <v>#DIV/0!</v>
      </c>
      <c r="K105" s="94"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87"/>
      <c r="B106" s="95" t="str">
        <f>'Gene Table'!D106</f>
        <v>NM_000321</v>
      </c>
      <c r="C106" s="89" t="s">
        <v>37</v>
      </c>
      <c r="D106" s="90" t="e">
        <f>Calculations!BN107</f>
        <v>#DIV/0!</v>
      </c>
      <c r="E106" s="90" t="e">
        <f>Calculations!BO107</f>
        <v>#DIV/0!</v>
      </c>
      <c r="F106" s="91" t="e">
        <f t="shared" si="8"/>
        <v>#DIV/0!</v>
      </c>
      <c r="G106" s="91" t="e">
        <f t="shared" si="9"/>
        <v>#DIV/0!</v>
      </c>
      <c r="H106" s="90" t="e">
        <f t="shared" si="10"/>
        <v>#DIV/0!</v>
      </c>
      <c r="I106" s="93" t="str">
        <f>IF(OR(COUNT(Calculations!BP107:BY107)&lt;3,COUNT(Calculations!BZ107:CI107)&lt;3),"N/A",IF(ISERROR(TTEST(Calculations!BP107:BY107,Calculations!BZ107:CI107,2,2)),"N/A",TTEST(Calculations!BP107:BY107,Calculations!BZ107:CI107,2,2)))</f>
        <v>N/A</v>
      </c>
      <c r="J106" s="90" t="e">
        <f t="shared" si="11"/>
        <v>#DIV/0!</v>
      </c>
      <c r="K106" s="94"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87"/>
      <c r="B107" s="95" t="str">
        <f>'Gene Table'!D107</f>
        <v>NM_000314</v>
      </c>
      <c r="C107" s="89" t="s">
        <v>41</v>
      </c>
      <c r="D107" s="90" t="e">
        <f>Calculations!BN108</f>
        <v>#DIV/0!</v>
      </c>
      <c r="E107" s="90" t="e">
        <f>Calculations!BO108</f>
        <v>#DIV/0!</v>
      </c>
      <c r="F107" s="91" t="e">
        <f t="shared" si="8"/>
        <v>#DIV/0!</v>
      </c>
      <c r="G107" s="91" t="e">
        <f t="shared" si="9"/>
        <v>#DIV/0!</v>
      </c>
      <c r="H107" s="90" t="e">
        <f t="shared" si="10"/>
        <v>#DIV/0!</v>
      </c>
      <c r="I107" s="93" t="str">
        <f>IF(OR(COUNT(Calculations!BP108:BY108)&lt;3,COUNT(Calculations!BZ108:CI108)&lt;3),"N/A",IF(ISERROR(TTEST(Calculations!BP108:BY108,Calculations!BZ108:CI108,2,2)),"N/A",TTEST(Calculations!BP108:BY108,Calculations!BZ108:CI108,2,2)))</f>
        <v>N/A</v>
      </c>
      <c r="J107" s="90" t="e">
        <f t="shared" si="11"/>
        <v>#DIV/0!</v>
      </c>
      <c r="K107" s="94"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87"/>
      <c r="B108" s="95" t="str">
        <f>'Gene Table'!D108</f>
        <v>NM_000264</v>
      </c>
      <c r="C108" s="89" t="s">
        <v>45</v>
      </c>
      <c r="D108" s="90" t="e">
        <f>Calculations!BN109</f>
        <v>#DIV/0!</v>
      </c>
      <c r="E108" s="90" t="e">
        <f>Calculations!BO109</f>
        <v>#DIV/0!</v>
      </c>
      <c r="F108" s="91" t="e">
        <f t="shared" si="8"/>
        <v>#DIV/0!</v>
      </c>
      <c r="G108" s="91" t="e">
        <f t="shared" si="9"/>
        <v>#DIV/0!</v>
      </c>
      <c r="H108" s="90" t="e">
        <f t="shared" si="10"/>
        <v>#DIV/0!</v>
      </c>
      <c r="I108" s="93" t="str">
        <f>IF(OR(COUNT(Calculations!BP109:BY109)&lt;3,COUNT(Calculations!BZ109:CI109)&lt;3),"N/A",IF(ISERROR(TTEST(Calculations!BP109:BY109,Calculations!BZ109:CI109,2,2)),"N/A",TTEST(Calculations!BP109:BY109,Calculations!BZ109:CI109,2,2)))</f>
        <v>N/A</v>
      </c>
      <c r="J108" s="90" t="e">
        <f t="shared" si="11"/>
        <v>#DIV/0!</v>
      </c>
      <c r="K108" s="94"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87"/>
      <c r="B109" s="95" t="str">
        <f>'Gene Table'!D109</f>
        <v>NM_018315</v>
      </c>
      <c r="C109" s="89" t="s">
        <v>49</v>
      </c>
      <c r="D109" s="90" t="e">
        <f>Calculations!BN110</f>
        <v>#DIV/0!</v>
      </c>
      <c r="E109" s="90" t="e">
        <f>Calculations!BO110</f>
        <v>#DIV/0!</v>
      </c>
      <c r="F109" s="91" t="e">
        <f t="shared" si="8"/>
        <v>#DIV/0!</v>
      </c>
      <c r="G109" s="91" t="e">
        <f t="shared" si="9"/>
        <v>#DIV/0!</v>
      </c>
      <c r="H109" s="90" t="e">
        <f t="shared" si="10"/>
        <v>#DIV/0!</v>
      </c>
      <c r="I109" s="93" t="str">
        <f>IF(OR(COUNT(Calculations!BP110:BY110)&lt;3,COUNT(Calculations!BZ110:CI110)&lt;3),"N/A",IF(ISERROR(TTEST(Calculations!BP110:BY110,Calculations!BZ110:CI110,2,2)),"N/A",TTEST(Calculations!BP110:BY110,Calculations!BZ110:CI110,2,2)))</f>
        <v>N/A</v>
      </c>
      <c r="J109" s="90" t="e">
        <f t="shared" si="11"/>
        <v>#DIV/0!</v>
      </c>
      <c r="K109" s="94"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87"/>
      <c r="B110" s="95" t="str">
        <f>'Gene Table'!D110</f>
        <v>NM_005037</v>
      </c>
      <c r="C110" s="89" t="s">
        <v>53</v>
      </c>
      <c r="D110" s="90" t="e">
        <f>Calculations!BN111</f>
        <v>#DIV/0!</v>
      </c>
      <c r="E110" s="90" t="e">
        <f>Calculations!BO111</f>
        <v>#DIV/0!</v>
      </c>
      <c r="F110" s="91" t="e">
        <f t="shared" si="8"/>
        <v>#DIV/0!</v>
      </c>
      <c r="G110" s="91" t="e">
        <f t="shared" si="9"/>
        <v>#DIV/0!</v>
      </c>
      <c r="H110" s="90" t="e">
        <f t="shared" si="10"/>
        <v>#DIV/0!</v>
      </c>
      <c r="I110" s="93" t="str">
        <f>IF(OR(COUNT(Calculations!BP111:BY111)&lt;3,COUNT(Calculations!BZ111:CI111)&lt;3),"N/A",IF(ISERROR(TTEST(Calculations!BP111:BY111,Calculations!BZ111:CI111,2,2)),"N/A",TTEST(Calculations!BP111:BY111,Calculations!BZ111:CI111,2,2)))</f>
        <v>N/A</v>
      </c>
      <c r="J110" s="90" t="e">
        <f t="shared" si="11"/>
        <v>#DIV/0!</v>
      </c>
      <c r="K110" s="94"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87"/>
      <c r="B111" s="95" t="str">
        <f>'Gene Table'!D111</f>
        <v>NM_019077</v>
      </c>
      <c r="C111" s="89" t="s">
        <v>57</v>
      </c>
      <c r="D111" s="90" t="e">
        <f>Calculations!BN112</f>
        <v>#DIV/0!</v>
      </c>
      <c r="E111" s="90" t="e">
        <f>Calculations!BO112</f>
        <v>#DIV/0!</v>
      </c>
      <c r="F111" s="91" t="e">
        <f t="shared" si="8"/>
        <v>#DIV/0!</v>
      </c>
      <c r="G111" s="91" t="e">
        <f t="shared" si="9"/>
        <v>#DIV/0!</v>
      </c>
      <c r="H111" s="90" t="e">
        <f t="shared" si="10"/>
        <v>#DIV/0!</v>
      </c>
      <c r="I111" s="93" t="str">
        <f>IF(OR(COUNT(Calculations!BP112:BY112)&lt;3,COUNT(Calculations!BZ112:CI112)&lt;3),"N/A",IF(ISERROR(TTEST(Calculations!BP112:BY112,Calculations!BZ112:CI112,2,2)),"N/A",TTEST(Calculations!BP112:BY112,Calculations!BZ112:CI112,2,2)))</f>
        <v>N/A</v>
      </c>
      <c r="J111" s="90" t="e">
        <f t="shared" si="11"/>
        <v>#DIV/0!</v>
      </c>
      <c r="K111" s="94"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87"/>
      <c r="B112" s="95" t="str">
        <f>'Gene Table'!D112</f>
        <v>NM_000534</v>
      </c>
      <c r="C112" s="89" t="s">
        <v>61</v>
      </c>
      <c r="D112" s="90" t="e">
        <f>Calculations!BN113</f>
        <v>#DIV/0!</v>
      </c>
      <c r="E112" s="90" t="e">
        <f>Calculations!BO113</f>
        <v>#DIV/0!</v>
      </c>
      <c r="F112" s="91" t="e">
        <f t="shared" si="8"/>
        <v>#DIV/0!</v>
      </c>
      <c r="G112" s="91" t="e">
        <f t="shared" si="9"/>
        <v>#DIV/0!</v>
      </c>
      <c r="H112" s="90" t="e">
        <f t="shared" si="10"/>
        <v>#DIV/0!</v>
      </c>
      <c r="I112" s="93" t="str">
        <f>IF(OR(COUNT(Calculations!BP113:BY113)&lt;3,COUNT(Calculations!BZ113:CI113)&lt;3),"N/A",IF(ISERROR(TTEST(Calculations!BP113:BY113,Calculations!BZ113:CI113,2,2)),"N/A",TTEST(Calculations!BP113:BY113,Calculations!BZ113:CI113,2,2)))</f>
        <v>N/A</v>
      </c>
      <c r="J112" s="90" t="e">
        <f t="shared" si="11"/>
        <v>#DIV/0!</v>
      </c>
      <c r="K112" s="94"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87"/>
      <c r="B113" s="95" t="str">
        <f>'Gene Table'!D113</f>
        <v>NM_181504</v>
      </c>
      <c r="C113" s="89" t="s">
        <v>65</v>
      </c>
      <c r="D113" s="90" t="e">
        <f>Calculations!BN114</f>
        <v>#DIV/0!</v>
      </c>
      <c r="E113" s="90" t="e">
        <f>Calculations!BO114</f>
        <v>#DIV/0!</v>
      </c>
      <c r="F113" s="91" t="e">
        <f t="shared" si="8"/>
        <v>#DIV/0!</v>
      </c>
      <c r="G113" s="91" t="e">
        <f t="shared" si="9"/>
        <v>#DIV/0!</v>
      </c>
      <c r="H113" s="90" t="e">
        <f t="shared" si="10"/>
        <v>#DIV/0!</v>
      </c>
      <c r="I113" s="93" t="str">
        <f>IF(OR(COUNT(Calculations!BP114:BY114)&lt;3,COUNT(Calculations!BZ114:CI114)&lt;3),"N/A",IF(ISERROR(TTEST(Calculations!BP114:BY114,Calculations!BZ114:CI114,2,2)),"N/A",TTEST(Calculations!BP114:BY114,Calculations!BZ114:CI114,2,2)))</f>
        <v>N/A</v>
      </c>
      <c r="J113" s="90" t="e">
        <f t="shared" si="11"/>
        <v>#DIV/0!</v>
      </c>
      <c r="K113" s="94"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87"/>
      <c r="B114" s="95" t="str">
        <f>'Gene Table'!D114</f>
        <v>NM_000927</v>
      </c>
      <c r="C114" s="89" t="s">
        <v>69</v>
      </c>
      <c r="D114" s="90" t="e">
        <f>Calculations!BN115</f>
        <v>#DIV/0!</v>
      </c>
      <c r="E114" s="90" t="e">
        <f>Calculations!BO115</f>
        <v>#DIV/0!</v>
      </c>
      <c r="F114" s="91" t="e">
        <f t="shared" si="8"/>
        <v>#DIV/0!</v>
      </c>
      <c r="G114" s="91" t="e">
        <f t="shared" si="9"/>
        <v>#DIV/0!</v>
      </c>
      <c r="H114" s="90" t="e">
        <f t="shared" si="10"/>
        <v>#DIV/0!</v>
      </c>
      <c r="I114" s="93" t="str">
        <f>IF(OR(COUNT(Calculations!BP115:BY115)&lt;3,COUNT(Calculations!BZ115:CI115)&lt;3),"N/A",IF(ISERROR(TTEST(Calculations!BP115:BY115,Calculations!BZ115:CI115,2,2)),"N/A",TTEST(Calculations!BP115:BY115,Calculations!BZ115:CI115,2,2)))</f>
        <v>N/A</v>
      </c>
      <c r="J114" s="90" t="e">
        <f t="shared" si="11"/>
        <v>#DIV/0!</v>
      </c>
      <c r="K114" s="94"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87"/>
      <c r="B115" s="95" t="str">
        <f>'Gene Table'!D115</f>
        <v>NM_182944</v>
      </c>
      <c r="C115" s="89" t="s">
        <v>73</v>
      </c>
      <c r="D115" s="90" t="e">
        <f>Calculations!BN116</f>
        <v>#DIV/0!</v>
      </c>
      <c r="E115" s="90" t="e">
        <f>Calculations!BO116</f>
        <v>#DIV/0!</v>
      </c>
      <c r="F115" s="91" t="e">
        <f t="shared" si="8"/>
        <v>#DIV/0!</v>
      </c>
      <c r="G115" s="91" t="e">
        <f t="shared" si="9"/>
        <v>#DIV/0!</v>
      </c>
      <c r="H115" s="90" t="e">
        <f t="shared" si="10"/>
        <v>#DIV/0!</v>
      </c>
      <c r="I115" s="93" t="str">
        <f>IF(OR(COUNT(Calculations!BP116:BY116)&lt;3,COUNT(Calculations!BZ116:CI116)&lt;3),"N/A",IF(ISERROR(TTEST(Calculations!BP116:BY116,Calculations!BZ116:CI116,2,2)),"N/A",TTEST(Calculations!BP116:BY116,Calculations!BZ116:CI116,2,2)))</f>
        <v>N/A</v>
      </c>
      <c r="J115" s="90" t="e">
        <f t="shared" si="11"/>
        <v>#DIV/0!</v>
      </c>
      <c r="K115" s="94"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87"/>
      <c r="B116" s="95" t="str">
        <f>'Gene Table'!D116</f>
        <v>NM_001007156</v>
      </c>
      <c r="C116" s="89" t="s">
        <v>77</v>
      </c>
      <c r="D116" s="90" t="e">
        <f>Calculations!BN117</f>
        <v>#DIV/0!</v>
      </c>
      <c r="E116" s="90" t="e">
        <f>Calculations!BO117</f>
        <v>#DIV/0!</v>
      </c>
      <c r="F116" s="91" t="e">
        <f t="shared" si="8"/>
        <v>#DIV/0!</v>
      </c>
      <c r="G116" s="91" t="e">
        <f t="shared" si="9"/>
        <v>#DIV/0!</v>
      </c>
      <c r="H116" s="90" t="e">
        <f t="shared" si="10"/>
        <v>#DIV/0!</v>
      </c>
      <c r="I116" s="93" t="str">
        <f>IF(OR(COUNT(Calculations!BP117:BY117)&lt;3,COUNT(Calculations!BZ117:CI117)&lt;3),"N/A",IF(ISERROR(TTEST(Calculations!BP117:BY117,Calculations!BZ117:CI117,2,2)),"N/A",TTEST(Calculations!BP117:BY117,Calculations!BZ117:CI117,2,2)))</f>
        <v>N/A</v>
      </c>
      <c r="J116" s="90" t="e">
        <f t="shared" si="11"/>
        <v>#DIV/0!</v>
      </c>
      <c r="K116" s="94"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87"/>
      <c r="B117" s="95" t="str">
        <f>'Gene Table'!D117</f>
        <v>NM_002524</v>
      </c>
      <c r="C117" s="89" t="s">
        <v>81</v>
      </c>
      <c r="D117" s="90" t="e">
        <f>Calculations!BN118</f>
        <v>#DIV/0!</v>
      </c>
      <c r="E117" s="90" t="e">
        <f>Calculations!BO118</f>
        <v>#DIV/0!</v>
      </c>
      <c r="F117" s="91" t="e">
        <f t="shared" si="8"/>
        <v>#DIV/0!</v>
      </c>
      <c r="G117" s="91" t="e">
        <f t="shared" si="9"/>
        <v>#DIV/0!</v>
      </c>
      <c r="H117" s="90" t="e">
        <f t="shared" si="10"/>
        <v>#DIV/0!</v>
      </c>
      <c r="I117" s="93" t="str">
        <f>IF(OR(COUNT(Calculations!BP118:BY118)&lt;3,COUNT(Calculations!BZ118:CI118)&lt;3),"N/A",IF(ISERROR(TTEST(Calculations!BP118:BY118,Calculations!BZ118:CI118,2,2)),"N/A",TTEST(Calculations!BP118:BY118,Calculations!BZ118:CI118,2,2)))</f>
        <v>N/A</v>
      </c>
      <c r="J117" s="90" t="e">
        <f t="shared" si="11"/>
        <v>#DIV/0!</v>
      </c>
      <c r="K117" s="94"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87"/>
      <c r="B118" s="95" t="str">
        <f>'Gene Table'!D118</f>
        <v>NM_003998</v>
      </c>
      <c r="C118" s="89" t="s">
        <v>85</v>
      </c>
      <c r="D118" s="90" t="e">
        <f>Calculations!BN119</f>
        <v>#DIV/0!</v>
      </c>
      <c r="E118" s="90" t="e">
        <f>Calculations!BO119</f>
        <v>#DIV/0!</v>
      </c>
      <c r="F118" s="91" t="e">
        <f t="shared" si="8"/>
        <v>#DIV/0!</v>
      </c>
      <c r="G118" s="91" t="e">
        <f t="shared" si="9"/>
        <v>#DIV/0!</v>
      </c>
      <c r="H118" s="90" t="e">
        <f t="shared" si="10"/>
        <v>#DIV/0!</v>
      </c>
      <c r="I118" s="93" t="str">
        <f>IF(OR(COUNT(Calculations!BP119:BY119)&lt;3,COUNT(Calculations!BZ119:CI119)&lt;3),"N/A",IF(ISERROR(TTEST(Calculations!BP119:BY119,Calculations!BZ119:CI119,2,2)),"N/A",TTEST(Calculations!BP119:BY119,Calculations!BZ119:CI119,2,2)))</f>
        <v>N/A</v>
      </c>
      <c r="J118" s="90" t="e">
        <f t="shared" si="11"/>
        <v>#DIV/0!</v>
      </c>
      <c r="K118" s="94"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87"/>
      <c r="B119" s="95" t="str">
        <f>'Gene Table'!D119</f>
        <v>NM_000268</v>
      </c>
      <c r="C119" s="89" t="s">
        <v>89</v>
      </c>
      <c r="D119" s="90" t="e">
        <f>Calculations!BN120</f>
        <v>#DIV/0!</v>
      </c>
      <c r="E119" s="90" t="e">
        <f>Calculations!BO120</f>
        <v>#DIV/0!</v>
      </c>
      <c r="F119" s="91" t="e">
        <f t="shared" si="8"/>
        <v>#DIV/0!</v>
      </c>
      <c r="G119" s="91" t="e">
        <f t="shared" si="9"/>
        <v>#DIV/0!</v>
      </c>
      <c r="H119" s="90" t="e">
        <f t="shared" si="10"/>
        <v>#DIV/0!</v>
      </c>
      <c r="I119" s="93" t="str">
        <f>IF(OR(COUNT(Calculations!BP120:BY120)&lt;3,COUNT(Calculations!BZ120:CI120)&lt;3),"N/A",IF(ISERROR(TTEST(Calculations!BP120:BY120,Calculations!BZ120:CI120,2,2)),"N/A",TTEST(Calculations!BP120:BY120,Calculations!BZ120:CI120,2,2)))</f>
        <v>N/A</v>
      </c>
      <c r="J119" s="90" t="e">
        <f t="shared" si="11"/>
        <v>#DIV/0!</v>
      </c>
      <c r="K119" s="94"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87"/>
      <c r="B120" s="95" t="str">
        <f>'Gene Table'!D120</f>
        <v>NM_000267</v>
      </c>
      <c r="C120" s="89" t="s">
        <v>93</v>
      </c>
      <c r="D120" s="90" t="e">
        <f>Calculations!BN121</f>
        <v>#DIV/0!</v>
      </c>
      <c r="E120" s="90" t="e">
        <f>Calculations!BO121</f>
        <v>#DIV/0!</v>
      </c>
      <c r="F120" s="91" t="e">
        <f t="shared" si="8"/>
        <v>#DIV/0!</v>
      </c>
      <c r="G120" s="91" t="e">
        <f t="shared" si="9"/>
        <v>#DIV/0!</v>
      </c>
      <c r="H120" s="90" t="e">
        <f t="shared" si="10"/>
        <v>#DIV/0!</v>
      </c>
      <c r="I120" s="93" t="str">
        <f>IF(OR(COUNT(Calculations!BP121:BY121)&lt;3,COUNT(Calculations!BZ121:CI121)&lt;3),"N/A",IF(ISERROR(TTEST(Calculations!BP121:BY121,Calculations!BZ121:CI121,2,2)),"N/A",TTEST(Calculations!BP121:BY121,Calculations!BZ121:CI121,2,2)))</f>
        <v>N/A</v>
      </c>
      <c r="J120" s="90" t="e">
        <f t="shared" si="11"/>
        <v>#DIV/0!</v>
      </c>
      <c r="K120" s="94"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87"/>
      <c r="B121" s="95" t="str">
        <f>'Gene Table'!D121</f>
        <v>NM_002485</v>
      </c>
      <c r="C121" s="89" t="s">
        <v>97</v>
      </c>
      <c r="D121" s="90" t="e">
        <f>Calculations!BN122</f>
        <v>#DIV/0!</v>
      </c>
      <c r="E121" s="90" t="e">
        <f>Calculations!BO122</f>
        <v>#DIV/0!</v>
      </c>
      <c r="F121" s="91" t="e">
        <f t="shared" si="8"/>
        <v>#DIV/0!</v>
      </c>
      <c r="G121" s="91" t="e">
        <f t="shared" si="9"/>
        <v>#DIV/0!</v>
      </c>
      <c r="H121" s="90" t="e">
        <f t="shared" si="10"/>
        <v>#DIV/0!</v>
      </c>
      <c r="I121" s="93" t="str">
        <f>IF(OR(COUNT(Calculations!BP122:BY122)&lt;3,COUNT(Calculations!BZ122:CI122)&lt;3),"N/A",IF(ISERROR(TTEST(Calculations!BP122:BY122,Calculations!BZ122:CI122,2,2)),"N/A",TTEST(Calculations!BP122:BY122,Calculations!BZ122:CI122,2,2)))</f>
        <v>N/A</v>
      </c>
      <c r="J121" s="90" t="e">
        <f t="shared" si="11"/>
        <v>#DIV/0!</v>
      </c>
      <c r="K121" s="94"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87"/>
      <c r="B122" s="95" t="str">
        <f>'Gene Table'!D122</f>
        <v>NM_000254</v>
      </c>
      <c r="C122" s="89" t="s">
        <v>101</v>
      </c>
      <c r="D122" s="90" t="e">
        <f>Calculations!BN123</f>
        <v>#DIV/0!</v>
      </c>
      <c r="E122" s="90" t="e">
        <f>Calculations!BO123</f>
        <v>#DIV/0!</v>
      </c>
      <c r="F122" s="91" t="e">
        <f t="shared" si="8"/>
        <v>#DIV/0!</v>
      </c>
      <c r="G122" s="91" t="e">
        <f t="shared" si="9"/>
        <v>#DIV/0!</v>
      </c>
      <c r="H122" s="90" t="e">
        <f t="shared" si="10"/>
        <v>#DIV/0!</v>
      </c>
      <c r="I122" s="93" t="str">
        <f>IF(OR(COUNT(Calculations!BP123:BY123)&lt;3,COUNT(Calculations!BZ123:CI123)&lt;3),"N/A",IF(ISERROR(TTEST(Calculations!BP123:BY123,Calculations!BZ123:CI123,2,2)),"N/A",TTEST(Calculations!BP123:BY123,Calculations!BZ123:CI123,2,2)))</f>
        <v>N/A</v>
      </c>
      <c r="J122" s="90" t="e">
        <f t="shared" si="11"/>
        <v>#DIV/0!</v>
      </c>
      <c r="K122" s="94"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87"/>
      <c r="B123" s="95" t="str">
        <f>'Gene Table'!D123</f>
        <v>NM_002439</v>
      </c>
      <c r="C123" s="89" t="s">
        <v>105</v>
      </c>
      <c r="D123" s="90" t="e">
        <f>Calculations!BN124</f>
        <v>#DIV/0!</v>
      </c>
      <c r="E123" s="90" t="e">
        <f>Calculations!BO124</f>
        <v>#DIV/0!</v>
      </c>
      <c r="F123" s="91" t="e">
        <f t="shared" si="8"/>
        <v>#DIV/0!</v>
      </c>
      <c r="G123" s="91" t="e">
        <f t="shared" si="9"/>
        <v>#DIV/0!</v>
      </c>
      <c r="H123" s="90" t="e">
        <f t="shared" si="10"/>
        <v>#DIV/0!</v>
      </c>
      <c r="I123" s="93" t="str">
        <f>IF(OR(COUNT(Calculations!BP124:BY124)&lt;3,COUNT(Calculations!BZ124:CI124)&lt;3),"N/A",IF(ISERROR(TTEST(Calculations!BP124:BY124,Calculations!BZ124:CI124,2,2)),"N/A",TTEST(Calculations!BP124:BY124,Calculations!BZ124:CI124,2,2)))</f>
        <v>N/A</v>
      </c>
      <c r="J123" s="90" t="e">
        <f t="shared" si="11"/>
        <v>#DIV/0!</v>
      </c>
      <c r="K123" s="94"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87"/>
      <c r="B124" s="95" t="str">
        <f>'Gene Table'!D124</f>
        <v>NM_019899</v>
      </c>
      <c r="C124" s="89" t="s">
        <v>109</v>
      </c>
      <c r="D124" s="90" t="e">
        <f>Calculations!BN125</f>
        <v>#DIV/0!</v>
      </c>
      <c r="E124" s="90" t="e">
        <f>Calculations!BO125</f>
        <v>#DIV/0!</v>
      </c>
      <c r="F124" s="91" t="e">
        <f t="shared" si="8"/>
        <v>#DIV/0!</v>
      </c>
      <c r="G124" s="91" t="e">
        <f t="shared" si="9"/>
        <v>#DIV/0!</v>
      </c>
      <c r="H124" s="90" t="e">
        <f t="shared" si="10"/>
        <v>#DIV/0!</v>
      </c>
      <c r="I124" s="93" t="str">
        <f>IF(OR(COUNT(Calculations!BP125:BY125)&lt;3,COUNT(Calculations!BZ125:CI125)&lt;3),"N/A",IF(ISERROR(TTEST(Calculations!BP125:BY125,Calculations!BZ125:CI125,2,2)),"N/A",TTEST(Calculations!BP125:BY125,Calculations!BZ125:CI125,2,2)))</f>
        <v>N/A</v>
      </c>
      <c r="J124" s="90" t="e">
        <f t="shared" si="11"/>
        <v>#DIV/0!</v>
      </c>
      <c r="K124" s="94"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87"/>
      <c r="B125" s="95" t="str">
        <f>'Gene Table'!D125</f>
        <v>NM_000250</v>
      </c>
      <c r="C125" s="89" t="s">
        <v>113</v>
      </c>
      <c r="D125" s="90" t="e">
        <f>Calculations!BN126</f>
        <v>#DIV/0!</v>
      </c>
      <c r="E125" s="90" t="e">
        <f>Calculations!BO126</f>
        <v>#DIV/0!</v>
      </c>
      <c r="F125" s="91" t="e">
        <f t="shared" si="8"/>
        <v>#DIV/0!</v>
      </c>
      <c r="G125" s="91" t="e">
        <f t="shared" si="9"/>
        <v>#DIV/0!</v>
      </c>
      <c r="H125" s="90" t="e">
        <f t="shared" si="10"/>
        <v>#DIV/0!</v>
      </c>
      <c r="I125" s="93" t="str">
        <f>IF(OR(COUNT(Calculations!BP126:BY126)&lt;3,COUNT(Calculations!BZ126:CI126)&lt;3),"N/A",IF(ISERROR(TTEST(Calculations!BP126:BY126,Calculations!BZ126:CI126,2,2)),"N/A",TTEST(Calculations!BP126:BY126,Calculations!BZ126:CI126,2,2)))</f>
        <v>N/A</v>
      </c>
      <c r="J125" s="90" t="e">
        <f t="shared" si="11"/>
        <v>#DIV/0!</v>
      </c>
      <c r="K125" s="94"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87"/>
      <c r="B126" s="95" t="str">
        <f>'Gene Table'!D126</f>
        <v>NM_005373</v>
      </c>
      <c r="C126" s="89" t="s">
        <v>117</v>
      </c>
      <c r="D126" s="90" t="e">
        <f>Calculations!BN127</f>
        <v>#DIV/0!</v>
      </c>
      <c r="E126" s="90" t="e">
        <f>Calculations!BO127</f>
        <v>#DIV/0!</v>
      </c>
      <c r="F126" s="91" t="e">
        <f t="shared" si="8"/>
        <v>#DIV/0!</v>
      </c>
      <c r="G126" s="91" t="e">
        <f t="shared" si="9"/>
        <v>#DIV/0!</v>
      </c>
      <c r="H126" s="90" t="e">
        <f t="shared" si="10"/>
        <v>#DIV/0!</v>
      </c>
      <c r="I126" s="93" t="str">
        <f>IF(OR(COUNT(Calculations!BP127:BY127)&lt;3,COUNT(Calculations!BZ127:CI127)&lt;3),"N/A",IF(ISERROR(TTEST(Calculations!BP127:BY127,Calculations!BZ127:CI127,2,2)),"N/A",TTEST(Calculations!BP127:BY127,Calculations!BZ127:CI127,2,2)))</f>
        <v>N/A</v>
      </c>
      <c r="J126" s="90" t="e">
        <f t="shared" si="11"/>
        <v>#DIV/0!</v>
      </c>
      <c r="K126" s="94"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87"/>
      <c r="B127" s="95" t="str">
        <f>'Gene Table'!D127</f>
        <v>NM_000245</v>
      </c>
      <c r="C127" s="89" t="s">
        <v>121</v>
      </c>
      <c r="D127" s="90" t="e">
        <f>Calculations!BN128</f>
        <v>#DIV/0!</v>
      </c>
      <c r="E127" s="90" t="e">
        <f>Calculations!BO128</f>
        <v>#DIV/0!</v>
      </c>
      <c r="F127" s="91" t="e">
        <f t="shared" si="8"/>
        <v>#DIV/0!</v>
      </c>
      <c r="G127" s="91" t="e">
        <f t="shared" si="9"/>
        <v>#DIV/0!</v>
      </c>
      <c r="H127" s="90" t="e">
        <f t="shared" si="10"/>
        <v>#DIV/0!</v>
      </c>
      <c r="I127" s="93" t="str">
        <f>IF(OR(COUNT(Calculations!BP128:BY128)&lt;3,COUNT(Calculations!BZ128:CI128)&lt;3),"N/A",IF(ISERROR(TTEST(Calculations!BP128:BY128,Calculations!BZ128:CI128,2,2)),"N/A",TTEST(Calculations!BP128:BY128,Calculations!BZ128:CI128,2,2)))</f>
        <v>N/A</v>
      </c>
      <c r="J127" s="90" t="e">
        <f t="shared" si="11"/>
        <v>#DIV/0!</v>
      </c>
      <c r="K127" s="94"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87"/>
      <c r="B128" s="95" t="str">
        <f>'Gene Table'!D128</f>
        <v>NM_005902</v>
      </c>
      <c r="C128" s="89" t="s">
        <v>125</v>
      </c>
      <c r="D128" s="90" t="e">
        <f>Calculations!BN129</f>
        <v>#DIV/0!</v>
      </c>
      <c r="E128" s="90" t="e">
        <f>Calculations!BO129</f>
        <v>#DIV/0!</v>
      </c>
      <c r="F128" s="91" t="e">
        <f t="shared" si="8"/>
        <v>#DIV/0!</v>
      </c>
      <c r="G128" s="91" t="e">
        <f t="shared" si="9"/>
        <v>#DIV/0!</v>
      </c>
      <c r="H128" s="90" t="e">
        <f t="shared" si="10"/>
        <v>#DIV/0!</v>
      </c>
      <c r="I128" s="93" t="str">
        <f>IF(OR(COUNT(Calculations!BP129:BY129)&lt;3,COUNT(Calculations!BZ129:CI129)&lt;3),"N/A",IF(ISERROR(TTEST(Calculations!BP129:BY129,Calculations!BZ129:CI129,2,2)),"N/A",TTEST(Calculations!BP129:BY129,Calculations!BZ129:CI129,2,2)))</f>
        <v>N/A</v>
      </c>
      <c r="J128" s="90" t="e">
        <f t="shared" si="11"/>
        <v>#DIV/0!</v>
      </c>
      <c r="K128" s="94"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87"/>
      <c r="B129" s="95" t="str">
        <f>'Gene Table'!D129</f>
        <v>NM_001003652</v>
      </c>
      <c r="C129" s="89" t="s">
        <v>129</v>
      </c>
      <c r="D129" s="90" t="e">
        <f>Calculations!BN130</f>
        <v>#DIV/0!</v>
      </c>
      <c r="E129" s="90" t="e">
        <f>Calculations!BO130</f>
        <v>#DIV/0!</v>
      </c>
      <c r="F129" s="91" t="e">
        <f t="shared" si="8"/>
        <v>#DIV/0!</v>
      </c>
      <c r="G129" s="91" t="e">
        <f t="shared" si="9"/>
        <v>#DIV/0!</v>
      </c>
      <c r="H129" s="90" t="e">
        <f t="shared" si="10"/>
        <v>#DIV/0!</v>
      </c>
      <c r="I129" s="93" t="str">
        <f>IF(OR(COUNT(Calculations!BP130:BY130)&lt;3,COUNT(Calculations!BZ130:CI130)&lt;3),"N/A",IF(ISERROR(TTEST(Calculations!BP130:BY130,Calculations!BZ130:CI130,2,2)),"N/A",TTEST(Calculations!BP130:BY130,Calculations!BZ130:CI130,2,2)))</f>
        <v>N/A</v>
      </c>
      <c r="J129" s="90" t="e">
        <f t="shared" si="11"/>
        <v>#DIV/0!</v>
      </c>
      <c r="K129" s="94"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87"/>
      <c r="B130" s="95" t="str">
        <f>'Gene Table'!D130</f>
        <v>NM_002312</v>
      </c>
      <c r="C130" s="89" t="s">
        <v>133</v>
      </c>
      <c r="D130" s="90" t="e">
        <f>Calculations!BN131</f>
        <v>#DIV/0!</v>
      </c>
      <c r="E130" s="90" t="e">
        <f>Calculations!BO131</f>
        <v>#DIV/0!</v>
      </c>
      <c r="F130" s="91" t="e">
        <f t="shared" si="8"/>
        <v>#DIV/0!</v>
      </c>
      <c r="G130" s="91" t="e">
        <f t="shared" si="9"/>
        <v>#DIV/0!</v>
      </c>
      <c r="H130" s="90" t="e">
        <f t="shared" si="10"/>
        <v>#DIV/0!</v>
      </c>
      <c r="I130" s="93" t="str">
        <f>IF(OR(COUNT(Calculations!BP131:BY131)&lt;3,COUNT(Calculations!BZ131:CI131)&lt;3),"N/A",IF(ISERROR(TTEST(Calculations!BP131:BY131,Calculations!BZ131:CI131,2,2)),"N/A",TTEST(Calculations!BP131:BY131,Calculations!BZ131:CI131,2,2)))</f>
        <v>N/A</v>
      </c>
      <c r="J130" s="90" t="e">
        <f t="shared" si="11"/>
        <v>#DIV/0!</v>
      </c>
      <c r="K130" s="94"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87"/>
      <c r="B131" s="95" t="str">
        <f>'Gene Table'!D131</f>
        <v>NM_013975</v>
      </c>
      <c r="C131" s="89" t="s">
        <v>137</v>
      </c>
      <c r="D131" s="90" t="e">
        <f>Calculations!BN132</f>
        <v>#DIV/0!</v>
      </c>
      <c r="E131" s="90" t="e">
        <f>Calculations!BO132</f>
        <v>#DIV/0!</v>
      </c>
      <c r="F131" s="91" t="e">
        <f t="shared" si="8"/>
        <v>#DIV/0!</v>
      </c>
      <c r="G131" s="91" t="e">
        <f t="shared" si="9"/>
        <v>#DIV/0!</v>
      </c>
      <c r="H131" s="90" t="e">
        <f t="shared" si="10"/>
        <v>#DIV/0!</v>
      </c>
      <c r="I131" s="93" t="str">
        <f>IF(OR(COUNT(Calculations!BP132:BY132)&lt;3,COUNT(Calculations!BZ132:CI132)&lt;3),"N/A",IF(ISERROR(TTEST(Calculations!BP132:BY132,Calculations!BZ132:CI132,2,2)),"N/A",TTEST(Calculations!BP132:BY132,Calculations!BZ132:CI132,2,2)))</f>
        <v>N/A</v>
      </c>
      <c r="J131" s="90" t="e">
        <f t="shared" si="11"/>
        <v>#DIV/0!</v>
      </c>
      <c r="K131" s="94"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87"/>
      <c r="B132" s="95" t="str">
        <f>'Gene Table'!D132</f>
        <v>NM_000222</v>
      </c>
      <c r="C132" s="89" t="s">
        <v>141</v>
      </c>
      <c r="D132" s="90" t="e">
        <f>Calculations!BN133</f>
        <v>#DIV/0!</v>
      </c>
      <c r="E132" s="90" t="e">
        <f>Calculations!BO133</f>
        <v>#DIV/0!</v>
      </c>
      <c r="F132" s="91" t="e">
        <f t="shared" si="8"/>
        <v>#DIV/0!</v>
      </c>
      <c r="G132" s="91" t="e">
        <f t="shared" si="9"/>
        <v>#DIV/0!</v>
      </c>
      <c r="H132" s="90" t="e">
        <f t="shared" si="10"/>
        <v>#DIV/0!</v>
      </c>
      <c r="I132" s="93" t="str">
        <f>IF(OR(COUNT(Calculations!BP133:BY133)&lt;3,COUNT(Calculations!BZ133:CI133)&lt;3),"N/A",IF(ISERROR(TTEST(Calculations!BP133:BY133,Calculations!BZ133:CI133,2,2)),"N/A",TTEST(Calculations!BP133:BY133,Calculations!BZ133:CI133,2,2)))</f>
        <v>N/A</v>
      </c>
      <c r="J132" s="90" t="e">
        <f t="shared" si="11"/>
        <v>#DIV/0!</v>
      </c>
      <c r="K132" s="94"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87"/>
      <c r="B133" s="95" t="str">
        <f>'Gene Table'!D133</f>
        <v>NM_004972</v>
      </c>
      <c r="C133" s="89" t="s">
        <v>145</v>
      </c>
      <c r="D133" s="90" t="e">
        <f>Calculations!BN134</f>
        <v>#DIV/0!</v>
      </c>
      <c r="E133" s="90" t="e">
        <f>Calculations!BO134</f>
        <v>#DIV/0!</v>
      </c>
      <c r="F133" s="91" t="e">
        <f t="shared" si="8"/>
        <v>#DIV/0!</v>
      </c>
      <c r="G133" s="91" t="e">
        <f t="shared" si="9"/>
        <v>#DIV/0!</v>
      </c>
      <c r="H133" s="90" t="e">
        <f t="shared" si="10"/>
        <v>#DIV/0!</v>
      </c>
      <c r="I133" s="93" t="str">
        <f>IF(OR(COUNT(Calculations!BP134:BY134)&lt;3,COUNT(Calculations!BZ134:CI134)&lt;3),"N/A",IF(ISERROR(TTEST(Calculations!BP134:BY134,Calculations!BZ134:CI134,2,2)),"N/A",TTEST(Calculations!BP134:BY134,Calculations!BZ134:CI134,2,2)))</f>
        <v>N/A</v>
      </c>
      <c r="J133" s="90" t="e">
        <f t="shared" si="11"/>
        <v>#DIV/0!</v>
      </c>
      <c r="K133" s="94"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87"/>
      <c r="B134" s="95" t="str">
        <f>'Gene Table'!D134</f>
        <v>NM_005544</v>
      </c>
      <c r="C134" s="89" t="s">
        <v>149</v>
      </c>
      <c r="D134" s="90" t="e">
        <f>Calculations!BN135</f>
        <v>#DIV/0!</v>
      </c>
      <c r="E134" s="90" t="e">
        <f>Calculations!BO135</f>
        <v>#DIV/0!</v>
      </c>
      <c r="F134" s="91" t="e">
        <f t="shared" si="8"/>
        <v>#DIV/0!</v>
      </c>
      <c r="G134" s="91" t="e">
        <f t="shared" si="9"/>
        <v>#DIV/0!</v>
      </c>
      <c r="H134" s="90" t="e">
        <f t="shared" si="10"/>
        <v>#DIV/0!</v>
      </c>
      <c r="I134" s="93" t="str">
        <f>IF(OR(COUNT(Calculations!BP135:BY135)&lt;3,COUNT(Calculations!BZ135:CI135)&lt;3),"N/A",IF(ISERROR(TTEST(Calculations!BP135:BY135,Calculations!BZ135:CI135,2,2)),"N/A",TTEST(Calculations!BP135:BY135,Calculations!BZ135:CI135,2,2)))</f>
        <v>N/A</v>
      </c>
      <c r="J134" s="90" t="e">
        <f t="shared" si="11"/>
        <v>#DIV/0!</v>
      </c>
      <c r="K134" s="94"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87"/>
      <c r="B135" s="95" t="str">
        <f>'Gene Table'!D135</f>
        <v>NM_000639</v>
      </c>
      <c r="C135" s="89" t="s">
        <v>153</v>
      </c>
      <c r="D135" s="90" t="e">
        <f>Calculations!BN136</f>
        <v>#DIV/0!</v>
      </c>
      <c r="E135" s="90" t="e">
        <f>Calculations!BO136</f>
        <v>#DIV/0!</v>
      </c>
      <c r="F135" s="91" t="e">
        <f t="shared" si="8"/>
        <v>#DIV/0!</v>
      </c>
      <c r="G135" s="91" t="e">
        <f t="shared" si="9"/>
        <v>#DIV/0!</v>
      </c>
      <c r="H135" s="90" t="e">
        <f t="shared" si="10"/>
        <v>#DIV/0!</v>
      </c>
      <c r="I135" s="93" t="str">
        <f>IF(OR(COUNT(Calculations!BP136:BY136)&lt;3,COUNT(Calculations!BZ136:CI136)&lt;3),"N/A",IF(ISERROR(TTEST(Calculations!BP136:BY136,Calculations!BZ136:CI136,2,2)),"N/A",TTEST(Calculations!BP136:BY136,Calculations!BZ136:CI136,2,2)))</f>
        <v>N/A</v>
      </c>
      <c r="J135" s="90" t="e">
        <f t="shared" si="11"/>
        <v>#DIV/0!</v>
      </c>
      <c r="K135" s="94"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87"/>
      <c r="B136" s="95" t="str">
        <f>'Gene Table'!D136</f>
        <v>NM_000418</v>
      </c>
      <c r="C136" s="89" t="s">
        <v>157</v>
      </c>
      <c r="D136" s="90" t="e">
        <f>Calculations!BN137</f>
        <v>#DIV/0!</v>
      </c>
      <c r="E136" s="90" t="e">
        <f>Calculations!BO137</f>
        <v>#DIV/0!</v>
      </c>
      <c r="F136" s="91" t="e">
        <f t="shared" si="8"/>
        <v>#DIV/0!</v>
      </c>
      <c r="G136" s="91" t="e">
        <f t="shared" si="9"/>
        <v>#DIV/0!</v>
      </c>
      <c r="H136" s="90" t="e">
        <f t="shared" si="10"/>
        <v>#DIV/0!</v>
      </c>
      <c r="I136" s="93" t="str">
        <f>IF(OR(COUNT(Calculations!BP137:BY137)&lt;3,COUNT(Calculations!BZ137:CI137)&lt;3),"N/A",IF(ISERROR(TTEST(Calculations!BP137:BY137,Calculations!BZ137:CI137,2,2)),"N/A",TTEST(Calculations!BP137:BY137,Calculations!BZ137:CI137,2,2)))</f>
        <v>N/A</v>
      </c>
      <c r="J136" s="90" t="e">
        <f t="shared" si="11"/>
        <v>#DIV/0!</v>
      </c>
      <c r="K136" s="94"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87"/>
      <c r="B137" s="95" t="str">
        <f>'Gene Table'!D137</f>
        <v>NM_000589</v>
      </c>
      <c r="C137" s="89" t="s">
        <v>161</v>
      </c>
      <c r="D137" s="90" t="e">
        <f>Calculations!BN138</f>
        <v>#DIV/0!</v>
      </c>
      <c r="E137" s="90" t="e">
        <f>Calculations!BO138</f>
        <v>#DIV/0!</v>
      </c>
      <c r="F137" s="91" t="e">
        <f t="shared" si="8"/>
        <v>#DIV/0!</v>
      </c>
      <c r="G137" s="91" t="e">
        <f t="shared" si="9"/>
        <v>#DIV/0!</v>
      </c>
      <c r="H137" s="90" t="e">
        <f t="shared" si="10"/>
        <v>#DIV/0!</v>
      </c>
      <c r="I137" s="93" t="str">
        <f>IF(OR(COUNT(Calculations!BP138:BY138)&lt;3,COUNT(Calculations!BZ138:CI138)&lt;3),"N/A",IF(ISERROR(TTEST(Calculations!BP138:BY138,Calculations!BZ138:CI138,2,2)),"N/A",TTEST(Calculations!BP138:BY138,Calculations!BZ138:CI138,2,2)))</f>
        <v>N/A</v>
      </c>
      <c r="J137" s="90" t="e">
        <f t="shared" si="11"/>
        <v>#DIV/0!</v>
      </c>
      <c r="K137" s="94"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87"/>
      <c r="B138" s="95" t="str">
        <f>'Gene Table'!D138</f>
        <v>NM_000599</v>
      </c>
      <c r="C138" s="89" t="s">
        <v>165</v>
      </c>
      <c r="D138" s="90" t="e">
        <f>Calculations!BN139</f>
        <v>#DIV/0!</v>
      </c>
      <c r="E138" s="90" t="e">
        <f>Calculations!BO139</f>
        <v>#DIV/0!</v>
      </c>
      <c r="F138" s="91" t="e">
        <f t="shared" si="8"/>
        <v>#DIV/0!</v>
      </c>
      <c r="G138" s="91" t="e">
        <f t="shared" si="9"/>
        <v>#DIV/0!</v>
      </c>
      <c r="H138" s="90" t="e">
        <f t="shared" si="10"/>
        <v>#DIV/0!</v>
      </c>
      <c r="I138" s="93" t="str">
        <f>IF(OR(COUNT(Calculations!BP139:BY139)&lt;3,COUNT(Calculations!BZ139:CI139)&lt;3),"N/A",IF(ISERROR(TTEST(Calculations!BP139:BY139,Calculations!BZ139:CI139,2,2)),"N/A",TTEST(Calculations!BP139:BY139,Calculations!BZ139:CI139,2,2)))</f>
        <v>N/A</v>
      </c>
      <c r="J138" s="90" t="e">
        <f t="shared" si="11"/>
        <v>#DIV/0!</v>
      </c>
      <c r="K138" s="94"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87"/>
      <c r="B139" s="95" t="str">
        <f>'Gene Table'!D139</f>
        <v>NM_000598</v>
      </c>
      <c r="C139" s="89" t="s">
        <v>169</v>
      </c>
      <c r="D139" s="90" t="e">
        <f>Calculations!BN140</f>
        <v>#DIV/0!</v>
      </c>
      <c r="E139" s="90" t="e">
        <f>Calculations!BO140</f>
        <v>#DIV/0!</v>
      </c>
      <c r="F139" s="91" t="e">
        <f t="shared" si="8"/>
        <v>#DIV/0!</v>
      </c>
      <c r="G139" s="91" t="e">
        <f t="shared" si="9"/>
        <v>#DIV/0!</v>
      </c>
      <c r="H139" s="90" t="e">
        <f t="shared" si="10"/>
        <v>#DIV/0!</v>
      </c>
      <c r="I139" s="93" t="str">
        <f>IF(OR(COUNT(Calculations!BP140:BY140)&lt;3,COUNT(Calculations!BZ140:CI140)&lt;3),"N/A",IF(ISERROR(TTEST(Calculations!BP140:BY140,Calculations!BZ140:CI140,2,2)),"N/A",TTEST(Calculations!BP140:BY140,Calculations!BZ140:CI140,2,2)))</f>
        <v>N/A</v>
      </c>
      <c r="J139" s="90" t="e">
        <f t="shared" si="11"/>
        <v>#DIV/0!</v>
      </c>
      <c r="K139" s="94"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87"/>
      <c r="B140" s="95" t="str">
        <f>'Gene Table'!D140</f>
        <v>NM_000596</v>
      </c>
      <c r="C140" s="89" t="s">
        <v>173</v>
      </c>
      <c r="D140" s="90" t="e">
        <f>Calculations!BN141</f>
        <v>#DIV/0!</v>
      </c>
      <c r="E140" s="90" t="e">
        <f>Calculations!BO141</f>
        <v>#DIV/0!</v>
      </c>
      <c r="F140" s="91" t="e">
        <f t="shared" si="8"/>
        <v>#DIV/0!</v>
      </c>
      <c r="G140" s="91" t="e">
        <f t="shared" si="9"/>
        <v>#DIV/0!</v>
      </c>
      <c r="H140" s="90" t="e">
        <f t="shared" si="10"/>
        <v>#DIV/0!</v>
      </c>
      <c r="I140" s="93" t="str">
        <f>IF(OR(COUNT(Calculations!BP141:BY141)&lt;3,COUNT(Calculations!BZ141:CI141)&lt;3),"N/A",IF(ISERROR(TTEST(Calculations!BP141:BY141,Calculations!BZ141:CI141,2,2)),"N/A",TTEST(Calculations!BP141:BY141,Calculations!BZ141:CI141,2,2)))</f>
        <v>N/A</v>
      </c>
      <c r="J140" s="90" t="e">
        <f t="shared" si="11"/>
        <v>#DIV/0!</v>
      </c>
      <c r="K140" s="94"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87"/>
      <c r="B141" s="95" t="str">
        <f>'Gene Table'!D141</f>
        <v>NM_000875</v>
      </c>
      <c r="C141" s="89" t="s">
        <v>177</v>
      </c>
      <c r="D141" s="90" t="e">
        <f>Calculations!BN142</f>
        <v>#DIV/0!</v>
      </c>
      <c r="E141" s="90" t="e">
        <f>Calculations!BO142</f>
        <v>#DIV/0!</v>
      </c>
      <c r="F141" s="91" t="e">
        <f t="shared" si="8"/>
        <v>#DIV/0!</v>
      </c>
      <c r="G141" s="91" t="e">
        <f t="shared" si="9"/>
        <v>#DIV/0!</v>
      </c>
      <c r="H141" s="90" t="e">
        <f t="shared" si="10"/>
        <v>#DIV/0!</v>
      </c>
      <c r="I141" s="93" t="str">
        <f>IF(OR(COUNT(Calculations!BP142:BY142)&lt;3,COUNT(Calculations!BZ142:CI142)&lt;3),"N/A",IF(ISERROR(TTEST(Calculations!BP142:BY142,Calculations!BZ142:CI142,2,2)),"N/A",TTEST(Calculations!BP142:BY142,Calculations!BZ142:CI142,2,2)))</f>
        <v>N/A</v>
      </c>
      <c r="J141" s="90" t="e">
        <f t="shared" si="11"/>
        <v>#DIV/0!</v>
      </c>
      <c r="K141" s="94"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87"/>
      <c r="B142" s="95" t="str">
        <f>'Gene Table'!D142</f>
        <v>NM_005896</v>
      </c>
      <c r="C142" s="89" t="s">
        <v>181</v>
      </c>
      <c r="D142" s="90" t="e">
        <f>Calculations!BN143</f>
        <v>#DIV/0!</v>
      </c>
      <c r="E142" s="90" t="e">
        <f>Calculations!BO143</f>
        <v>#DIV/0!</v>
      </c>
      <c r="F142" s="91" t="e">
        <f t="shared" si="8"/>
        <v>#DIV/0!</v>
      </c>
      <c r="G142" s="91" t="e">
        <f t="shared" si="9"/>
        <v>#DIV/0!</v>
      </c>
      <c r="H142" s="90" t="e">
        <f t="shared" si="10"/>
        <v>#DIV/0!</v>
      </c>
      <c r="I142" s="93" t="str">
        <f>IF(OR(COUNT(Calculations!BP143:BY143)&lt;3,COUNT(Calculations!BZ143:CI143)&lt;3),"N/A",IF(ISERROR(TTEST(Calculations!BP143:BY143,Calculations!BZ143:CI143,2,2)),"N/A",TTEST(Calculations!BP143:BY143,Calculations!BZ143:CI143,2,2)))</f>
        <v>N/A</v>
      </c>
      <c r="J142" s="90" t="e">
        <f t="shared" si="11"/>
        <v>#DIV/0!</v>
      </c>
      <c r="K142" s="94"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87"/>
      <c r="B143" s="95" t="str">
        <f>'Gene Table'!D143</f>
        <v>NM_001168</v>
      </c>
      <c r="C143" s="89" t="s">
        <v>185</v>
      </c>
      <c r="D143" s="90" t="e">
        <f>Calculations!BN144</f>
        <v>#DIV/0!</v>
      </c>
      <c r="E143" s="90" t="e">
        <f>Calculations!BO144</f>
        <v>#DIV/0!</v>
      </c>
      <c r="F143" s="91" t="e">
        <f t="shared" si="8"/>
        <v>#DIV/0!</v>
      </c>
      <c r="G143" s="91" t="e">
        <f t="shared" si="9"/>
        <v>#DIV/0!</v>
      </c>
      <c r="H143" s="90" t="e">
        <f t="shared" si="10"/>
        <v>#DIV/0!</v>
      </c>
      <c r="I143" s="93" t="str">
        <f>IF(OR(COUNT(Calculations!BP144:BY144)&lt;3,COUNT(Calculations!BZ144:CI144)&lt;3),"N/A",IF(ISERROR(TTEST(Calculations!BP144:BY144,Calculations!BZ144:CI144,2,2)),"N/A",TTEST(Calculations!BP144:BY144,Calculations!BZ144:CI144,2,2)))</f>
        <v>N/A</v>
      </c>
      <c r="J143" s="90" t="e">
        <f t="shared" si="11"/>
        <v>#DIV/0!</v>
      </c>
      <c r="K143" s="94"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87"/>
      <c r="B144" s="95" t="str">
        <f>'Gene Table'!D144</f>
        <v>NM_005343</v>
      </c>
      <c r="C144" s="89" t="s">
        <v>189</v>
      </c>
      <c r="D144" s="90" t="e">
        <f>Calculations!BN145</f>
        <v>#DIV/0!</v>
      </c>
      <c r="E144" s="90" t="e">
        <f>Calculations!BO145</f>
        <v>#DIV/0!</v>
      </c>
      <c r="F144" s="91" t="e">
        <f t="shared" si="8"/>
        <v>#DIV/0!</v>
      </c>
      <c r="G144" s="91" t="e">
        <f t="shared" si="9"/>
        <v>#DIV/0!</v>
      </c>
      <c r="H144" s="90" t="e">
        <f t="shared" si="10"/>
        <v>#DIV/0!</v>
      </c>
      <c r="I144" s="93" t="str">
        <f>IF(OR(COUNT(Calculations!BP145:BY145)&lt;3,COUNT(Calculations!BZ145:CI145)&lt;3),"N/A",IF(ISERROR(TTEST(Calculations!BP145:BY145,Calculations!BZ145:CI145,2,2)),"N/A",TTEST(Calculations!BP145:BY145,Calculations!BZ145:CI145,2,2)))</f>
        <v>N/A</v>
      </c>
      <c r="J144" s="90" t="e">
        <f t="shared" si="11"/>
        <v>#DIV/0!</v>
      </c>
      <c r="K144" s="94"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87"/>
      <c r="B145" s="95" t="str">
        <f>'Gene Table'!D145</f>
        <v>NM_002116</v>
      </c>
      <c r="C145" s="89" t="s">
        <v>193</v>
      </c>
      <c r="D145" s="90" t="e">
        <f>Calculations!BN146</f>
        <v>#DIV/0!</v>
      </c>
      <c r="E145" s="90" t="e">
        <f>Calculations!BO146</f>
        <v>#DIV/0!</v>
      </c>
      <c r="F145" s="91" t="e">
        <f t="shared" si="8"/>
        <v>#DIV/0!</v>
      </c>
      <c r="G145" s="91" t="e">
        <f t="shared" si="9"/>
        <v>#DIV/0!</v>
      </c>
      <c r="H145" s="90" t="e">
        <f t="shared" si="10"/>
        <v>#DIV/0!</v>
      </c>
      <c r="I145" s="93" t="str">
        <f>IF(OR(COUNT(Calculations!BP146:BY146)&lt;3,COUNT(Calculations!BZ146:CI146)&lt;3),"N/A",IF(ISERROR(TTEST(Calculations!BP146:BY146,Calculations!BZ146:CI146,2,2)),"N/A",TTEST(Calculations!BP146:BY146,Calculations!BZ146:CI146,2,2)))</f>
        <v>N/A</v>
      </c>
      <c r="J145" s="90" t="e">
        <f t="shared" si="11"/>
        <v>#DIV/0!</v>
      </c>
      <c r="K145" s="94"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87"/>
      <c r="B146" s="95" t="str">
        <f>'Gene Table'!D146</f>
        <v>NM_001512</v>
      </c>
      <c r="C146" s="89" t="s">
        <v>197</v>
      </c>
      <c r="D146" s="90" t="e">
        <f>Calculations!BN147</f>
        <v>#DIV/0!</v>
      </c>
      <c r="E146" s="90" t="e">
        <f>Calculations!BO147</f>
        <v>#DIV/0!</v>
      </c>
      <c r="F146" s="91" t="e">
        <f t="shared" si="8"/>
        <v>#DIV/0!</v>
      </c>
      <c r="G146" s="91" t="e">
        <f t="shared" si="9"/>
        <v>#DIV/0!</v>
      </c>
      <c r="H146" s="90" t="e">
        <f t="shared" si="10"/>
        <v>#DIV/0!</v>
      </c>
      <c r="I146" s="93" t="str">
        <f>IF(OR(COUNT(Calculations!BP147:BY147)&lt;3,COUNT(Calculations!BZ147:CI147)&lt;3),"N/A",IF(ISERROR(TTEST(Calculations!BP147:BY147,Calculations!BZ147:CI147,2,2)),"N/A",TTEST(Calculations!BP147:BY147,Calculations!BZ147:CI147,2,2)))</f>
        <v>N/A</v>
      </c>
      <c r="J146" s="90" t="e">
        <f t="shared" si="11"/>
        <v>#DIV/0!</v>
      </c>
      <c r="K146" s="94"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87"/>
      <c r="B147" s="95" t="str">
        <f>'Gene Table'!D147</f>
        <v>NM_000175</v>
      </c>
      <c r="C147" s="89" t="s">
        <v>201</v>
      </c>
      <c r="D147" s="90" t="e">
        <f>Calculations!BN148</f>
        <v>#DIV/0!</v>
      </c>
      <c r="E147" s="90" t="e">
        <f>Calculations!BO148</f>
        <v>#DIV/0!</v>
      </c>
      <c r="F147" s="91" t="e">
        <f t="shared" si="8"/>
        <v>#DIV/0!</v>
      </c>
      <c r="G147" s="91" t="e">
        <f t="shared" si="9"/>
        <v>#DIV/0!</v>
      </c>
      <c r="H147" s="90" t="e">
        <f t="shared" si="10"/>
        <v>#DIV/0!</v>
      </c>
      <c r="I147" s="93" t="str">
        <f>IF(OR(COUNT(Calculations!BP148:BY148)&lt;3,COUNT(Calculations!BZ148:CI148)&lt;3),"N/A",IF(ISERROR(TTEST(Calculations!BP148:BY148,Calculations!BZ148:CI148,2,2)),"N/A",TTEST(Calculations!BP148:BY148,Calculations!BZ148:CI148,2,2)))</f>
        <v>N/A</v>
      </c>
      <c r="J147" s="90" t="e">
        <f t="shared" si="11"/>
        <v>#DIV/0!</v>
      </c>
      <c r="K147" s="94"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87"/>
      <c r="B148" s="95" t="str">
        <f>'Gene Table'!D148</f>
        <v>NM_000516</v>
      </c>
      <c r="C148" s="89" t="s">
        <v>205</v>
      </c>
      <c r="D148" s="90" t="e">
        <f>Calculations!BN149</f>
        <v>#DIV/0!</v>
      </c>
      <c r="E148" s="90" t="e">
        <f>Calculations!BO149</f>
        <v>#DIV/0!</v>
      </c>
      <c r="F148" s="91" t="e">
        <f t="shared" si="8"/>
        <v>#DIV/0!</v>
      </c>
      <c r="G148" s="91" t="e">
        <f t="shared" si="9"/>
        <v>#DIV/0!</v>
      </c>
      <c r="H148" s="90" t="e">
        <f t="shared" si="10"/>
        <v>#DIV/0!</v>
      </c>
      <c r="I148" s="93" t="str">
        <f>IF(OR(COUNT(Calculations!BP149:BY149)&lt;3,COUNT(Calculations!BZ149:CI149)&lt;3),"N/A",IF(ISERROR(TTEST(Calculations!BP149:BY149,Calculations!BZ149:CI149,2,2)),"N/A",TTEST(Calculations!BP149:BY149,Calculations!BZ149:CI149,2,2)))</f>
        <v>N/A</v>
      </c>
      <c r="J148" s="90" t="e">
        <f t="shared" si="11"/>
        <v>#DIV/0!</v>
      </c>
      <c r="K148" s="94"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87"/>
      <c r="B149" s="95" t="str">
        <f>'Gene Table'!D149</f>
        <v>NM_002056</v>
      </c>
      <c r="C149" s="89" t="s">
        <v>209</v>
      </c>
      <c r="D149" s="90" t="e">
        <f>Calculations!BN150</f>
        <v>#DIV/0!</v>
      </c>
      <c r="E149" s="90" t="e">
        <f>Calculations!BO150</f>
        <v>#DIV/0!</v>
      </c>
      <c r="F149" s="91" t="e">
        <f t="shared" si="8"/>
        <v>#DIV/0!</v>
      </c>
      <c r="G149" s="91" t="e">
        <f t="shared" si="9"/>
        <v>#DIV/0!</v>
      </c>
      <c r="H149" s="90" t="e">
        <f t="shared" si="10"/>
        <v>#DIV/0!</v>
      </c>
      <c r="I149" s="93" t="str">
        <f>IF(OR(COUNT(Calculations!BP150:BY150)&lt;3,COUNT(Calculations!BZ150:CI150)&lt;3),"N/A",IF(ISERROR(TTEST(Calculations!BP150:BY150,Calculations!BZ150:CI150,2,2)),"N/A",TTEST(Calculations!BP150:BY150,Calculations!BZ150:CI150,2,2)))</f>
        <v>N/A</v>
      </c>
      <c r="J149" s="90" t="e">
        <f t="shared" si="11"/>
        <v>#DIV/0!</v>
      </c>
      <c r="K149" s="94"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87"/>
      <c r="B150" s="95" t="str">
        <f>'Gene Table'!D150</f>
        <v>NM_000162</v>
      </c>
      <c r="C150" s="89" t="s">
        <v>213</v>
      </c>
      <c r="D150" s="90" t="e">
        <f>Calculations!BN151</f>
        <v>#DIV/0!</v>
      </c>
      <c r="E150" s="90" t="e">
        <f>Calculations!BO151</f>
        <v>#DIV/0!</v>
      </c>
      <c r="F150" s="91" t="e">
        <f t="shared" si="8"/>
        <v>#DIV/0!</v>
      </c>
      <c r="G150" s="91" t="e">
        <f t="shared" si="9"/>
        <v>#DIV/0!</v>
      </c>
      <c r="H150" s="90" t="e">
        <f t="shared" si="10"/>
        <v>#DIV/0!</v>
      </c>
      <c r="I150" s="93" t="str">
        <f>IF(OR(COUNT(Calculations!BP151:BY151)&lt;3,COUNT(Calculations!BZ151:CI151)&lt;3),"N/A",IF(ISERROR(TTEST(Calculations!BP151:BY151,Calculations!BZ151:CI151,2,2)),"N/A",TTEST(Calculations!BP151:BY151,Calculations!BZ151:CI151,2,2)))</f>
        <v>N/A</v>
      </c>
      <c r="J150" s="90" t="e">
        <f t="shared" si="11"/>
        <v>#DIV/0!</v>
      </c>
      <c r="K150" s="94"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87"/>
      <c r="B151" s="95" t="str">
        <f>'Gene Table'!D151</f>
        <v>NM_012415</v>
      </c>
      <c r="C151" s="89" t="s">
        <v>217</v>
      </c>
      <c r="D151" s="90" t="e">
        <f>Calculations!BN152</f>
        <v>#DIV/0!</v>
      </c>
      <c r="E151" s="90" t="e">
        <f>Calculations!BO152</f>
        <v>#DIV/0!</v>
      </c>
      <c r="F151" s="91" t="e">
        <f t="shared" si="8"/>
        <v>#DIV/0!</v>
      </c>
      <c r="G151" s="91" t="e">
        <f t="shared" si="9"/>
        <v>#DIV/0!</v>
      </c>
      <c r="H151" s="90" t="e">
        <f t="shared" si="10"/>
        <v>#DIV/0!</v>
      </c>
      <c r="I151" s="93" t="str">
        <f>IF(OR(COUNT(Calculations!BP152:BY152)&lt;3,COUNT(Calculations!BZ152:CI152)&lt;3),"N/A",IF(ISERROR(TTEST(Calculations!BP152:BY152,Calculations!BZ152:CI152,2,2)),"N/A",TTEST(Calculations!BP152:BY152,Calculations!BZ152:CI152,2,2)))</f>
        <v>N/A</v>
      </c>
      <c r="J151" s="90" t="e">
        <f t="shared" si="11"/>
        <v>#DIV/0!</v>
      </c>
      <c r="K151" s="94"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87"/>
      <c r="B152" s="95" t="str">
        <f>'Gene Table'!D152</f>
        <v>NM_205860</v>
      </c>
      <c r="C152" s="89" t="s">
        <v>221</v>
      </c>
      <c r="D152" s="90" t="e">
        <f>Calculations!BN153</f>
        <v>#DIV/0!</v>
      </c>
      <c r="E152" s="90" t="e">
        <f>Calculations!BO153</f>
        <v>#DIV/0!</v>
      </c>
      <c r="F152" s="91" t="e">
        <f t="shared" si="8"/>
        <v>#DIV/0!</v>
      </c>
      <c r="G152" s="91" t="e">
        <f t="shared" si="9"/>
        <v>#DIV/0!</v>
      </c>
      <c r="H152" s="90" t="e">
        <f t="shared" si="10"/>
        <v>#DIV/0!</v>
      </c>
      <c r="I152" s="93" t="str">
        <f>IF(OR(COUNT(Calculations!BP153:BY153)&lt;3,COUNT(Calculations!BZ153:CI153)&lt;3),"N/A",IF(ISERROR(TTEST(Calculations!BP153:BY153,Calculations!BZ153:CI153,2,2)),"N/A",TTEST(Calculations!BP153:BY153,Calculations!BZ153:CI153,2,2)))</f>
        <v>N/A</v>
      </c>
      <c r="J152" s="90" t="e">
        <f t="shared" si="11"/>
        <v>#DIV/0!</v>
      </c>
      <c r="K152" s="94"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87"/>
      <c r="B153" s="95" t="str">
        <f>'Gene Table'!D153</f>
        <v>NM_004119</v>
      </c>
      <c r="C153" s="89" t="s">
        <v>225</v>
      </c>
      <c r="D153" s="90" t="e">
        <f>Calculations!BN154</f>
        <v>#DIV/0!</v>
      </c>
      <c r="E153" s="90" t="e">
        <f>Calculations!BO154</f>
        <v>#DIV/0!</v>
      </c>
      <c r="F153" s="91" t="e">
        <f t="shared" si="8"/>
        <v>#DIV/0!</v>
      </c>
      <c r="G153" s="91" t="e">
        <f t="shared" si="9"/>
        <v>#DIV/0!</v>
      </c>
      <c r="H153" s="90" t="e">
        <f t="shared" si="10"/>
        <v>#DIV/0!</v>
      </c>
      <c r="I153" s="93" t="str">
        <f>IF(OR(COUNT(Calculations!BP154:BY154)&lt;3,COUNT(Calculations!BZ154:CI154)&lt;3),"N/A",IF(ISERROR(TTEST(Calculations!BP154:BY154,Calculations!BZ154:CI154,2,2)),"N/A",TTEST(Calculations!BP154:BY154,Calculations!BZ154:CI154,2,2)))</f>
        <v>N/A</v>
      </c>
      <c r="J153" s="90" t="e">
        <f t="shared" si="11"/>
        <v>#DIV/0!</v>
      </c>
      <c r="K153" s="94"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87"/>
      <c r="B154" s="95" t="str">
        <f>'Gene Table'!D154</f>
        <v>NM_000142</v>
      </c>
      <c r="C154" s="89" t="s">
        <v>229</v>
      </c>
      <c r="D154" s="90" t="e">
        <f>Calculations!BN155</f>
        <v>#DIV/0!</v>
      </c>
      <c r="E154" s="90" t="e">
        <f>Calculations!BO155</f>
        <v>#DIV/0!</v>
      </c>
      <c r="F154" s="91" t="e">
        <f t="shared" si="8"/>
        <v>#DIV/0!</v>
      </c>
      <c r="G154" s="91" t="e">
        <f t="shared" si="9"/>
        <v>#DIV/0!</v>
      </c>
      <c r="H154" s="90" t="e">
        <f t="shared" si="10"/>
        <v>#DIV/0!</v>
      </c>
      <c r="I154" s="93" t="str">
        <f>IF(OR(COUNT(Calculations!BP155:BY155)&lt;3,COUNT(Calculations!BZ155:CI155)&lt;3),"N/A",IF(ISERROR(TTEST(Calculations!BP155:BY155,Calculations!BZ155:CI155,2,2)),"N/A",TTEST(Calculations!BP155:BY155,Calculations!BZ155:CI155,2,2)))</f>
        <v>N/A</v>
      </c>
      <c r="J154" s="90" t="e">
        <f t="shared" si="11"/>
        <v>#DIV/0!</v>
      </c>
      <c r="K154" s="94"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87"/>
      <c r="B155" s="95" t="str">
        <f>'Gene Table'!D155</f>
        <v>NM_022725</v>
      </c>
      <c r="C155" s="89" t="s">
        <v>233</v>
      </c>
      <c r="D155" s="90" t="e">
        <f>Calculations!BN156</f>
        <v>#DIV/0!</v>
      </c>
      <c r="E155" s="90" t="e">
        <f>Calculations!BO156</f>
        <v>#DIV/0!</v>
      </c>
      <c r="F155" s="91" t="e">
        <f aca="true" t="shared" si="12" ref="F155:F190">2^-D155</f>
        <v>#DIV/0!</v>
      </c>
      <c r="G155" s="91" t="e">
        <f aca="true" t="shared" si="13" ref="G155:G190">2^-E155</f>
        <v>#DIV/0!</v>
      </c>
      <c r="H155" s="90" t="e">
        <f aca="true" t="shared" si="14" ref="H155:H190">F155/G155</f>
        <v>#DIV/0!</v>
      </c>
      <c r="I155" s="93" t="str">
        <f>IF(OR(COUNT(Calculations!BP156:BY156)&lt;3,COUNT(Calculations!BZ156:CI156)&lt;3),"N/A",IF(ISERROR(TTEST(Calculations!BP156:BY156,Calculations!BZ156:CI156,2,2)),"N/A",TTEST(Calculations!BP156:BY156,Calculations!BZ156:CI156,2,2)))</f>
        <v>N/A</v>
      </c>
      <c r="J155" s="90" t="e">
        <f aca="true" t="shared" si="15" ref="J155:J190">IF(H155&gt;1,H155,-1/H155)</f>
        <v>#DIV/0!</v>
      </c>
      <c r="K155" s="94"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87"/>
      <c r="B156" s="95" t="str">
        <f>'Gene Table'!D156</f>
        <v>NM_000690</v>
      </c>
      <c r="C156" s="89" t="s">
        <v>237</v>
      </c>
      <c r="D156" s="90" t="e">
        <f>Calculations!BN157</f>
        <v>#DIV/0!</v>
      </c>
      <c r="E156" s="90" t="e">
        <f>Calculations!BO157</f>
        <v>#DIV/0!</v>
      </c>
      <c r="F156" s="91" t="e">
        <f t="shared" si="12"/>
        <v>#DIV/0!</v>
      </c>
      <c r="G156" s="91" t="e">
        <f t="shared" si="13"/>
        <v>#DIV/0!</v>
      </c>
      <c r="H156" s="90" t="e">
        <f t="shared" si="14"/>
        <v>#DIV/0!</v>
      </c>
      <c r="I156" s="93" t="str">
        <f>IF(OR(COUNT(Calculations!BP157:BY157)&lt;3,COUNT(Calculations!BZ157:CI157)&lt;3),"N/A",IF(ISERROR(TTEST(Calculations!BP157:BY157,Calculations!BZ157:CI157,2,2)),"N/A",TTEST(Calculations!BP157:BY157,Calculations!BZ157:CI157,2,2)))</f>
        <v>N/A</v>
      </c>
      <c r="J156" s="90" t="e">
        <f t="shared" si="15"/>
        <v>#DIV/0!</v>
      </c>
      <c r="K156" s="94"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87"/>
      <c r="B157" s="95" t="str">
        <f>'Gene Table'!D157</f>
        <v>NM_001018115</v>
      </c>
      <c r="C157" s="89" t="s">
        <v>241</v>
      </c>
      <c r="D157" s="90" t="e">
        <f>Calculations!BN158</f>
        <v>#DIV/0!</v>
      </c>
      <c r="E157" s="90" t="e">
        <f>Calculations!BO158</f>
        <v>#DIV/0!</v>
      </c>
      <c r="F157" s="91" t="e">
        <f t="shared" si="12"/>
        <v>#DIV/0!</v>
      </c>
      <c r="G157" s="91" t="e">
        <f t="shared" si="13"/>
        <v>#DIV/0!</v>
      </c>
      <c r="H157" s="90" t="e">
        <f t="shared" si="14"/>
        <v>#DIV/0!</v>
      </c>
      <c r="I157" s="93" t="str">
        <f>IF(OR(COUNT(Calculations!BP158:BY158)&lt;3,COUNT(Calculations!BZ158:CI158)&lt;3),"N/A",IF(ISERROR(TTEST(Calculations!BP158:BY158,Calculations!BZ158:CI158,2,2)),"N/A",TTEST(Calculations!BP158:BY158,Calculations!BZ158:CI158,2,2)))</f>
        <v>N/A</v>
      </c>
      <c r="J157" s="90" t="e">
        <f t="shared" si="15"/>
        <v>#DIV/0!</v>
      </c>
      <c r="K157" s="94"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87"/>
      <c r="B158" s="95" t="str">
        <f>'Gene Table'!D158</f>
        <v>NM_000135</v>
      </c>
      <c r="C158" s="89" t="s">
        <v>245</v>
      </c>
      <c r="D158" s="90" t="e">
        <f>Calculations!BN159</f>
        <v>#DIV/0!</v>
      </c>
      <c r="E158" s="90" t="e">
        <f>Calculations!BO159</f>
        <v>#DIV/0!</v>
      </c>
      <c r="F158" s="91" t="e">
        <f t="shared" si="12"/>
        <v>#DIV/0!</v>
      </c>
      <c r="G158" s="91" t="e">
        <f t="shared" si="13"/>
        <v>#DIV/0!</v>
      </c>
      <c r="H158" s="90" t="e">
        <f t="shared" si="14"/>
        <v>#DIV/0!</v>
      </c>
      <c r="I158" s="93" t="str">
        <f>IF(OR(COUNT(Calculations!BP159:BY159)&lt;3,COUNT(Calculations!BZ159:CI159)&lt;3),"N/A",IF(ISERROR(TTEST(Calculations!BP159:BY159,Calculations!BZ159:CI159,2,2)),"N/A",TTEST(Calculations!BP159:BY159,Calculations!BZ159:CI159,2,2)))</f>
        <v>N/A</v>
      </c>
      <c r="J158" s="90" t="e">
        <f t="shared" si="15"/>
        <v>#DIV/0!</v>
      </c>
      <c r="K158" s="94"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87"/>
      <c r="B159" s="95" t="str">
        <f>'Gene Table'!D159</f>
        <v>NM_005236</v>
      </c>
      <c r="C159" s="89" t="s">
        <v>249</v>
      </c>
      <c r="D159" s="90" t="e">
        <f>Calculations!BN160</f>
        <v>#DIV/0!</v>
      </c>
      <c r="E159" s="90" t="e">
        <f>Calculations!BO160</f>
        <v>#DIV/0!</v>
      </c>
      <c r="F159" s="91" t="e">
        <f t="shared" si="12"/>
        <v>#DIV/0!</v>
      </c>
      <c r="G159" s="91" t="e">
        <f t="shared" si="13"/>
        <v>#DIV/0!</v>
      </c>
      <c r="H159" s="90" t="e">
        <f t="shared" si="14"/>
        <v>#DIV/0!</v>
      </c>
      <c r="I159" s="93" t="str">
        <f>IF(OR(COUNT(Calculations!BP160:BY160)&lt;3,COUNT(Calculations!BZ160:CI160)&lt;3),"N/A",IF(ISERROR(TTEST(Calculations!BP160:BY160,Calculations!BZ160:CI160,2,2)),"N/A",TTEST(Calculations!BP160:BY160,Calculations!BZ160:CI160,2,2)))</f>
        <v>N/A</v>
      </c>
      <c r="J159" s="90" t="e">
        <f t="shared" si="15"/>
        <v>#DIV/0!</v>
      </c>
      <c r="K159" s="94"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87"/>
      <c r="B160" s="95" t="str">
        <f>'Gene Table'!D160</f>
        <v>NM_005233</v>
      </c>
      <c r="C160" s="89" t="s">
        <v>253</v>
      </c>
      <c r="D160" s="90" t="e">
        <f>Calculations!BN161</f>
        <v>#DIV/0!</v>
      </c>
      <c r="E160" s="90" t="e">
        <f>Calculations!BO161</f>
        <v>#DIV/0!</v>
      </c>
      <c r="F160" s="91" t="e">
        <f t="shared" si="12"/>
        <v>#DIV/0!</v>
      </c>
      <c r="G160" s="91" t="e">
        <f t="shared" si="13"/>
        <v>#DIV/0!</v>
      </c>
      <c r="H160" s="90" t="e">
        <f t="shared" si="14"/>
        <v>#DIV/0!</v>
      </c>
      <c r="I160" s="93" t="str">
        <f>IF(OR(COUNT(Calculations!BP161:BY161)&lt;3,COUNT(Calculations!BZ161:CI161)&lt;3),"N/A",IF(ISERROR(TTEST(Calculations!BP161:BY161,Calculations!BZ161:CI161,2,2)),"N/A",TTEST(Calculations!BP161:BY161,Calculations!BZ161:CI161,2,2)))</f>
        <v>N/A</v>
      </c>
      <c r="J160" s="90" t="e">
        <f t="shared" si="15"/>
        <v>#DIV/0!</v>
      </c>
      <c r="K160" s="94"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87"/>
      <c r="B161" s="95" t="str">
        <f>'Gene Table'!D161</f>
        <v>NM_001963</v>
      </c>
      <c r="C161" s="89" t="s">
        <v>257</v>
      </c>
      <c r="D161" s="90" t="e">
        <f>Calculations!BN162</f>
        <v>#DIV/0!</v>
      </c>
      <c r="E161" s="90" t="e">
        <f>Calculations!BO162</f>
        <v>#DIV/0!</v>
      </c>
      <c r="F161" s="91" t="e">
        <f t="shared" si="12"/>
        <v>#DIV/0!</v>
      </c>
      <c r="G161" s="91" t="e">
        <f t="shared" si="13"/>
        <v>#DIV/0!</v>
      </c>
      <c r="H161" s="90" t="e">
        <f t="shared" si="14"/>
        <v>#DIV/0!</v>
      </c>
      <c r="I161" s="93" t="str">
        <f>IF(OR(COUNT(Calculations!BP162:BY162)&lt;3,COUNT(Calculations!BZ162:CI162)&lt;3),"N/A",IF(ISERROR(TTEST(Calculations!BP162:BY162,Calculations!BZ162:CI162,2,2)),"N/A",TTEST(Calculations!BP162:BY162,Calculations!BZ162:CI162,2,2)))</f>
        <v>N/A</v>
      </c>
      <c r="J161" s="90" t="e">
        <f t="shared" si="15"/>
        <v>#DIV/0!</v>
      </c>
      <c r="K161" s="94"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87"/>
      <c r="B162" s="95" t="str">
        <f>'Gene Table'!D162</f>
        <v>NM_000110</v>
      </c>
      <c r="C162" s="89" t="s">
        <v>261</v>
      </c>
      <c r="D162" s="90" t="e">
        <f>Calculations!BN163</f>
        <v>#DIV/0!</v>
      </c>
      <c r="E162" s="90" t="e">
        <f>Calculations!BO163</f>
        <v>#DIV/0!</v>
      </c>
      <c r="F162" s="91" t="e">
        <f t="shared" si="12"/>
        <v>#DIV/0!</v>
      </c>
      <c r="G162" s="91" t="e">
        <f t="shared" si="13"/>
        <v>#DIV/0!</v>
      </c>
      <c r="H162" s="90" t="e">
        <f t="shared" si="14"/>
        <v>#DIV/0!</v>
      </c>
      <c r="I162" s="93" t="str">
        <f>IF(OR(COUNT(Calculations!BP163:BY163)&lt;3,COUNT(Calculations!BZ163:CI163)&lt;3),"N/A",IF(ISERROR(TTEST(Calculations!BP163:BY163,Calculations!BZ163:CI163,2,2)),"N/A",TTEST(Calculations!BP163:BY163,Calculations!BZ163:CI163,2,2)))</f>
        <v>N/A</v>
      </c>
      <c r="J162" s="90" t="e">
        <f t="shared" si="15"/>
        <v>#DIV/0!</v>
      </c>
      <c r="K162" s="94"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87"/>
      <c r="B163" s="95" t="str">
        <f>'Gene Table'!D163</f>
        <v>NM_001039350</v>
      </c>
      <c r="C163" s="89" t="s">
        <v>265</v>
      </c>
      <c r="D163" s="90" t="e">
        <f>Calculations!BN164</f>
        <v>#DIV/0!</v>
      </c>
      <c r="E163" s="90" t="e">
        <f>Calculations!BO164</f>
        <v>#DIV/0!</v>
      </c>
      <c r="F163" s="91" t="e">
        <f t="shared" si="12"/>
        <v>#DIV/0!</v>
      </c>
      <c r="G163" s="91" t="e">
        <f t="shared" si="13"/>
        <v>#DIV/0!</v>
      </c>
      <c r="H163" s="90" t="e">
        <f t="shared" si="14"/>
        <v>#DIV/0!</v>
      </c>
      <c r="I163" s="93" t="str">
        <f>IF(OR(COUNT(Calculations!BP164:BY164)&lt;3,COUNT(Calculations!BZ164:CI164)&lt;3),"N/A",IF(ISERROR(TTEST(Calculations!BP164:BY164,Calculations!BZ164:CI164,2,2)),"N/A",TTEST(Calculations!BP164:BY164,Calculations!BZ164:CI164,2,2)))</f>
        <v>N/A</v>
      </c>
      <c r="J163" s="90" t="e">
        <f t="shared" si="15"/>
        <v>#DIV/0!</v>
      </c>
      <c r="K163" s="94"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87"/>
      <c r="B164" s="95" t="str">
        <f>'Gene Table'!D164</f>
        <v>NM_000102</v>
      </c>
      <c r="C164" s="89" t="s">
        <v>269</v>
      </c>
      <c r="D164" s="90" t="e">
        <f>Calculations!BN165</f>
        <v>#DIV/0!</v>
      </c>
      <c r="E164" s="90" t="e">
        <f>Calculations!BO165</f>
        <v>#DIV/0!</v>
      </c>
      <c r="F164" s="91" t="e">
        <f t="shared" si="12"/>
        <v>#DIV/0!</v>
      </c>
      <c r="G164" s="91" t="e">
        <f t="shared" si="13"/>
        <v>#DIV/0!</v>
      </c>
      <c r="H164" s="90" t="e">
        <f t="shared" si="14"/>
        <v>#DIV/0!</v>
      </c>
      <c r="I164" s="93" t="str">
        <f>IF(OR(COUNT(Calculations!BP165:BY165)&lt;3,COUNT(Calculations!BZ165:CI165)&lt;3),"N/A",IF(ISERROR(TTEST(Calculations!BP165:BY165,Calculations!BZ165:CI165,2,2)),"N/A",TTEST(Calculations!BP165:BY165,Calculations!BZ165:CI165,2,2)))</f>
        <v>N/A</v>
      </c>
      <c r="J164" s="90" t="e">
        <f t="shared" si="15"/>
        <v>#DIV/0!</v>
      </c>
      <c r="K164" s="94"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87"/>
      <c r="B165" s="95" t="str">
        <f>'Gene Table'!D165</f>
        <v>NM_000773</v>
      </c>
      <c r="C165" s="89" t="s">
        <v>273</v>
      </c>
      <c r="D165" s="90" t="e">
        <f>Calculations!BN166</f>
        <v>#DIV/0!</v>
      </c>
      <c r="E165" s="90" t="e">
        <f>Calculations!BO166</f>
        <v>#DIV/0!</v>
      </c>
      <c r="F165" s="91" t="e">
        <f t="shared" si="12"/>
        <v>#DIV/0!</v>
      </c>
      <c r="G165" s="91" t="e">
        <f t="shared" si="13"/>
        <v>#DIV/0!</v>
      </c>
      <c r="H165" s="90" t="e">
        <f t="shared" si="14"/>
        <v>#DIV/0!</v>
      </c>
      <c r="I165" s="93" t="str">
        <f>IF(OR(COUNT(Calculations!BP166:BY166)&lt;3,COUNT(Calculations!BZ166:CI166)&lt;3),"N/A",IF(ISERROR(TTEST(Calculations!BP166:BY166,Calculations!BZ166:CI166,2,2)),"N/A",TTEST(Calculations!BP166:BY166,Calculations!BZ166:CI166,2,2)))</f>
        <v>N/A</v>
      </c>
      <c r="J165" s="90" t="e">
        <f t="shared" si="15"/>
        <v>#DIV/0!</v>
      </c>
      <c r="K165" s="94"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87"/>
      <c r="B166" s="95" t="str">
        <f>'Gene Table'!D166</f>
        <v>NM_000766</v>
      </c>
      <c r="C166" s="89" t="s">
        <v>277</v>
      </c>
      <c r="D166" s="90" t="e">
        <f>Calculations!BN167</f>
        <v>#DIV/0!</v>
      </c>
      <c r="E166" s="90" t="e">
        <f>Calculations!BO167</f>
        <v>#DIV/0!</v>
      </c>
      <c r="F166" s="91" t="e">
        <f t="shared" si="12"/>
        <v>#DIV/0!</v>
      </c>
      <c r="G166" s="91" t="e">
        <f t="shared" si="13"/>
        <v>#DIV/0!</v>
      </c>
      <c r="H166" s="90" t="e">
        <f t="shared" si="14"/>
        <v>#DIV/0!</v>
      </c>
      <c r="I166" s="93" t="str">
        <f>IF(OR(COUNT(Calculations!BP167:BY167)&lt;3,COUNT(Calculations!BZ167:CI167)&lt;3),"N/A",IF(ISERROR(TTEST(Calculations!BP167:BY167,Calculations!BZ167:CI167,2,2)),"N/A",TTEST(Calculations!BP167:BY167,Calculations!BZ167:CI167,2,2)))</f>
        <v>N/A</v>
      </c>
      <c r="J166" s="90" t="e">
        <f t="shared" si="15"/>
        <v>#DIV/0!</v>
      </c>
      <c r="K166" s="94"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87"/>
      <c r="B167" s="95" t="str">
        <f>'Gene Table'!D167</f>
        <v>NM_001904</v>
      </c>
      <c r="C167" s="89" t="s">
        <v>281</v>
      </c>
      <c r="D167" s="90" t="e">
        <f>Calculations!BN168</f>
        <v>#DIV/0!</v>
      </c>
      <c r="E167" s="90" t="e">
        <f>Calculations!BO168</f>
        <v>#DIV/0!</v>
      </c>
      <c r="F167" s="91" t="e">
        <f t="shared" si="12"/>
        <v>#DIV/0!</v>
      </c>
      <c r="G167" s="91" t="e">
        <f t="shared" si="13"/>
        <v>#DIV/0!</v>
      </c>
      <c r="H167" s="90" t="e">
        <f t="shared" si="14"/>
        <v>#DIV/0!</v>
      </c>
      <c r="I167" s="93" t="str">
        <f>IF(OR(COUNT(Calculations!BP168:BY168)&lt;3,COUNT(Calculations!BZ168:CI168)&lt;3),"N/A",IF(ISERROR(TTEST(Calculations!BP168:BY168,Calculations!BZ168:CI168,2,2)),"N/A",TTEST(Calculations!BP168:BY168,Calculations!BZ168:CI168,2,2)))</f>
        <v>N/A</v>
      </c>
      <c r="J167" s="90" t="e">
        <f t="shared" si="15"/>
        <v>#DIV/0!</v>
      </c>
      <c r="K167" s="94"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87"/>
      <c r="B168" s="95" t="str">
        <f>'Gene Table'!D168</f>
        <v>NM_005211</v>
      </c>
      <c r="C168" s="89" t="s">
        <v>285</v>
      </c>
      <c r="D168" s="90" t="e">
        <f>Calculations!BN169</f>
        <v>#DIV/0!</v>
      </c>
      <c r="E168" s="90" t="e">
        <f>Calculations!BO169</f>
        <v>#DIV/0!</v>
      </c>
      <c r="F168" s="91" t="e">
        <f t="shared" si="12"/>
        <v>#DIV/0!</v>
      </c>
      <c r="G168" s="91" t="e">
        <f t="shared" si="13"/>
        <v>#DIV/0!</v>
      </c>
      <c r="H168" s="90" t="e">
        <f t="shared" si="14"/>
        <v>#DIV/0!</v>
      </c>
      <c r="I168" s="93" t="str">
        <f>IF(OR(COUNT(Calculations!BP169:BY169)&lt;3,COUNT(Calculations!BZ169:CI169)&lt;3),"N/A",IF(ISERROR(TTEST(Calculations!BP169:BY169,Calculations!BZ169:CI169,2,2)),"N/A",TTEST(Calculations!BP169:BY169,Calculations!BZ169:CI169,2,2)))</f>
        <v>N/A</v>
      </c>
      <c r="J168" s="90" t="e">
        <f t="shared" si="15"/>
        <v>#DIV/0!</v>
      </c>
      <c r="K168" s="94"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87"/>
      <c r="B169" s="95" t="str">
        <f>'Gene Table'!D169</f>
        <v>NM_000669</v>
      </c>
      <c r="C169" s="89" t="s">
        <v>289</v>
      </c>
      <c r="D169" s="90" t="e">
        <f>Calculations!BN170</f>
        <v>#DIV/0!</v>
      </c>
      <c r="E169" s="90" t="e">
        <f>Calculations!BO170</f>
        <v>#DIV/0!</v>
      </c>
      <c r="F169" s="91" t="e">
        <f t="shared" si="12"/>
        <v>#DIV/0!</v>
      </c>
      <c r="G169" s="91" t="e">
        <f t="shared" si="13"/>
        <v>#DIV/0!</v>
      </c>
      <c r="H169" s="90" t="e">
        <f t="shared" si="14"/>
        <v>#DIV/0!</v>
      </c>
      <c r="I169" s="93" t="str">
        <f>IF(OR(COUNT(Calculations!BP170:BY170)&lt;3,COUNT(Calculations!BZ170:CI170)&lt;3),"N/A",IF(ISERROR(TTEST(Calculations!BP170:BY170,Calculations!BZ170:CI170,2,2)),"N/A",TTEST(Calculations!BP170:BY170,Calculations!BZ170:CI170,2,2)))</f>
        <v>N/A</v>
      </c>
      <c r="J169" s="90" t="e">
        <f t="shared" si="15"/>
        <v>#DIV/0!</v>
      </c>
      <c r="K169" s="94"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87"/>
      <c r="B170" s="95" t="str">
        <f>'Gene Table'!D170</f>
        <v>NM_000668</v>
      </c>
      <c r="C170" s="89" t="s">
        <v>293</v>
      </c>
      <c r="D170" s="90" t="e">
        <f>Calculations!BN171</f>
        <v>#DIV/0!</v>
      </c>
      <c r="E170" s="90" t="e">
        <f>Calculations!BO171</f>
        <v>#DIV/0!</v>
      </c>
      <c r="F170" s="91" t="e">
        <f t="shared" si="12"/>
        <v>#DIV/0!</v>
      </c>
      <c r="G170" s="91" t="e">
        <f t="shared" si="13"/>
        <v>#DIV/0!</v>
      </c>
      <c r="H170" s="90" t="e">
        <f t="shared" si="14"/>
        <v>#DIV/0!</v>
      </c>
      <c r="I170" s="93" t="str">
        <f>IF(OR(COUNT(Calculations!BP171:BY171)&lt;3,COUNT(Calculations!BZ171:CI171)&lt;3),"N/A",IF(ISERROR(TTEST(Calculations!BP171:BY171,Calculations!BZ171:CI171,2,2)),"N/A",TTEST(Calculations!BP171:BY171,Calculations!BZ171:CI171,2,2)))</f>
        <v>N/A</v>
      </c>
      <c r="J170" s="90" t="e">
        <f t="shared" si="15"/>
        <v>#DIV/0!</v>
      </c>
      <c r="K170" s="94"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87"/>
      <c r="B171" s="95" t="str">
        <f>'Gene Table'!D171</f>
        <v>NM_000579</v>
      </c>
      <c r="C171" s="89" t="s">
        <v>297</v>
      </c>
      <c r="D171" s="90" t="e">
        <f>Calculations!BN172</f>
        <v>#DIV/0!</v>
      </c>
      <c r="E171" s="90" t="e">
        <f>Calculations!BO172</f>
        <v>#DIV/0!</v>
      </c>
      <c r="F171" s="91" t="e">
        <f t="shared" si="12"/>
        <v>#DIV/0!</v>
      </c>
      <c r="G171" s="91" t="e">
        <f t="shared" si="13"/>
        <v>#DIV/0!</v>
      </c>
      <c r="H171" s="90" t="e">
        <f t="shared" si="14"/>
        <v>#DIV/0!</v>
      </c>
      <c r="I171" s="93" t="str">
        <f>IF(OR(COUNT(Calculations!BP172:BY172)&lt;3,COUNT(Calculations!BZ172:CI172)&lt;3),"N/A",IF(ISERROR(TTEST(Calculations!BP172:BY172,Calculations!BZ172:CI172,2,2)),"N/A",TTEST(Calculations!BP172:BY172,Calculations!BZ172:CI172,2,2)))</f>
        <v>N/A</v>
      </c>
      <c r="J171" s="90" t="e">
        <f t="shared" si="15"/>
        <v>#DIV/0!</v>
      </c>
      <c r="K171" s="94"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87"/>
      <c r="B172" s="95" t="str">
        <f>'Gene Table'!D172</f>
        <v>NM_007249</v>
      </c>
      <c r="C172" s="89" t="s">
        <v>301</v>
      </c>
      <c r="D172" s="90" t="e">
        <f>Calculations!BN173</f>
        <v>#DIV/0!</v>
      </c>
      <c r="E172" s="90" t="e">
        <f>Calculations!BO173</f>
        <v>#DIV/0!</v>
      </c>
      <c r="F172" s="91" t="e">
        <f t="shared" si="12"/>
        <v>#DIV/0!</v>
      </c>
      <c r="G172" s="91" t="e">
        <f t="shared" si="13"/>
        <v>#DIV/0!</v>
      </c>
      <c r="H172" s="90" t="e">
        <f t="shared" si="14"/>
        <v>#DIV/0!</v>
      </c>
      <c r="I172" s="93" t="str">
        <f>IF(OR(COUNT(Calculations!BP173:BY173)&lt;3,COUNT(Calculations!BZ173:CI173)&lt;3),"N/A",IF(ISERROR(TTEST(Calculations!BP173:BY173,Calculations!BZ173:CI173,2,2)),"N/A",TTEST(Calculations!BP173:BY173,Calculations!BZ173:CI173,2,2)))</f>
        <v>N/A</v>
      </c>
      <c r="J172" s="90" t="e">
        <f t="shared" si="15"/>
        <v>#DIV/0!</v>
      </c>
      <c r="K172" s="94"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87"/>
      <c r="B173" s="95" t="str">
        <f>'Gene Table'!D173</f>
        <v>NM_032166</v>
      </c>
      <c r="C173" s="89" t="s">
        <v>305</v>
      </c>
      <c r="D173" s="90" t="e">
        <f>Calculations!BN174</f>
        <v>#DIV/0!</v>
      </c>
      <c r="E173" s="90" t="e">
        <f>Calculations!BO174</f>
        <v>#DIV/0!</v>
      </c>
      <c r="F173" s="91" t="e">
        <f t="shared" si="12"/>
        <v>#DIV/0!</v>
      </c>
      <c r="G173" s="91" t="e">
        <f t="shared" si="13"/>
        <v>#DIV/0!</v>
      </c>
      <c r="H173" s="90" t="e">
        <f t="shared" si="14"/>
        <v>#DIV/0!</v>
      </c>
      <c r="I173" s="93" t="str">
        <f>IF(OR(COUNT(Calculations!BP174:BY174)&lt;3,COUNT(Calculations!BZ174:CI174)&lt;3),"N/A",IF(ISERROR(TTEST(Calculations!BP174:BY174,Calculations!BZ174:CI174,2,2)),"N/A",TTEST(Calculations!BP174:BY174,Calculations!BZ174:CI174,2,2)))</f>
        <v>N/A</v>
      </c>
      <c r="J173" s="90" t="e">
        <f t="shared" si="15"/>
        <v>#DIV/0!</v>
      </c>
      <c r="K173" s="94"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87"/>
      <c r="B174" s="95" t="str">
        <f>'Gene Table'!D174</f>
        <v>NM_007050</v>
      </c>
      <c r="C174" s="89" t="s">
        <v>309</v>
      </c>
      <c r="D174" s="90" t="e">
        <f>Calculations!BN175</f>
        <v>#DIV/0!</v>
      </c>
      <c r="E174" s="90" t="e">
        <f>Calculations!BO175</f>
        <v>#DIV/0!</v>
      </c>
      <c r="F174" s="91" t="e">
        <f t="shared" si="12"/>
        <v>#DIV/0!</v>
      </c>
      <c r="G174" s="91" t="e">
        <f t="shared" si="13"/>
        <v>#DIV/0!</v>
      </c>
      <c r="H174" s="90" t="e">
        <f t="shared" si="14"/>
        <v>#DIV/0!</v>
      </c>
      <c r="I174" s="93" t="str">
        <f>IF(OR(COUNT(Calculations!BP175:BY175)&lt;3,COUNT(Calculations!BZ175:CI175)&lt;3),"N/A",IF(ISERROR(TTEST(Calculations!BP175:BY175,Calculations!BZ175:CI175,2,2)),"N/A",TTEST(Calculations!BP175:BY175,Calculations!BZ175:CI175,2,2)))</f>
        <v>N/A</v>
      </c>
      <c r="J174" s="90" t="e">
        <f t="shared" si="15"/>
        <v>#DIV/0!</v>
      </c>
      <c r="K174" s="94"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87"/>
      <c r="B175" s="95" t="str">
        <f>'Gene Table'!D175</f>
        <v>NM_007027</v>
      </c>
      <c r="C175" s="89" t="s">
        <v>313</v>
      </c>
      <c r="D175" s="90" t="e">
        <f>Calculations!BN176</f>
        <v>#DIV/0!</v>
      </c>
      <c r="E175" s="90" t="e">
        <f>Calculations!BO176</f>
        <v>#DIV/0!</v>
      </c>
      <c r="F175" s="91" t="e">
        <f t="shared" si="12"/>
        <v>#DIV/0!</v>
      </c>
      <c r="G175" s="91" t="e">
        <f t="shared" si="13"/>
        <v>#DIV/0!</v>
      </c>
      <c r="H175" s="90" t="e">
        <f t="shared" si="14"/>
        <v>#DIV/0!</v>
      </c>
      <c r="I175" s="93" t="str">
        <f>IF(OR(COUNT(Calculations!BP176:BY176)&lt;3,COUNT(Calculations!BZ176:CI176)&lt;3),"N/A",IF(ISERROR(TTEST(Calculations!BP176:BY176,Calculations!BZ176:CI176,2,2)),"N/A",TTEST(Calculations!BP176:BY176,Calculations!BZ176:CI176,2,2)))</f>
        <v>N/A</v>
      </c>
      <c r="J175" s="90" t="e">
        <f t="shared" si="15"/>
        <v>#DIV/0!</v>
      </c>
      <c r="K175" s="94"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87"/>
      <c r="B176" s="95" t="str">
        <f>'Gene Table'!D176</f>
        <v>NM_006409</v>
      </c>
      <c r="C176" s="89" t="s">
        <v>317</v>
      </c>
      <c r="D176" s="90" t="e">
        <f>Calculations!BN177</f>
        <v>#DIV/0!</v>
      </c>
      <c r="E176" s="90" t="e">
        <f>Calculations!BO177</f>
        <v>#DIV/0!</v>
      </c>
      <c r="F176" s="91" t="e">
        <f t="shared" si="12"/>
        <v>#DIV/0!</v>
      </c>
      <c r="G176" s="91" t="e">
        <f t="shared" si="13"/>
        <v>#DIV/0!</v>
      </c>
      <c r="H176" s="90" t="e">
        <f t="shared" si="14"/>
        <v>#DIV/0!</v>
      </c>
      <c r="I176" s="93" t="str">
        <f>IF(OR(COUNT(Calculations!BP177:BY177)&lt;3,COUNT(Calculations!BZ177:CI177)&lt;3),"N/A",IF(ISERROR(TTEST(Calculations!BP177:BY177,Calculations!BZ177:CI177,2,2)),"N/A",TTEST(Calculations!BP177:BY177,Calculations!BZ177:CI177,2,2)))</f>
        <v>N/A</v>
      </c>
      <c r="J176" s="90" t="e">
        <f t="shared" si="15"/>
        <v>#DIV/0!</v>
      </c>
      <c r="K176" s="94"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87"/>
      <c r="B177" s="95" t="str">
        <f>'Gene Table'!D177</f>
        <v>NM_004364</v>
      </c>
      <c r="C177" s="89" t="s">
        <v>321</v>
      </c>
      <c r="D177" s="90" t="e">
        <f>Calculations!BN178</f>
        <v>#DIV/0!</v>
      </c>
      <c r="E177" s="90" t="e">
        <f>Calculations!BO178</f>
        <v>#DIV/0!</v>
      </c>
      <c r="F177" s="91" t="e">
        <f t="shared" si="12"/>
        <v>#DIV/0!</v>
      </c>
      <c r="G177" s="91" t="e">
        <f t="shared" si="13"/>
        <v>#DIV/0!</v>
      </c>
      <c r="H177" s="90" t="e">
        <f t="shared" si="14"/>
        <v>#DIV/0!</v>
      </c>
      <c r="I177" s="93" t="str">
        <f>IF(OR(COUNT(Calculations!BP178:BY178)&lt;3,COUNT(Calculations!BZ178:CI178)&lt;3),"N/A",IF(ISERROR(TTEST(Calculations!BP178:BY178,Calculations!BZ178:CI178,2,2)),"N/A",TTEST(Calculations!BP178:BY178,Calculations!BZ178:CI178,2,2)))</f>
        <v>N/A</v>
      </c>
      <c r="J177" s="90" t="e">
        <f t="shared" si="15"/>
        <v>#DIV/0!</v>
      </c>
      <c r="K177" s="94"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87"/>
      <c r="B178" s="95" t="str">
        <f>'Gene Table'!D178</f>
        <v>NM_000075</v>
      </c>
      <c r="C178" s="89" t="s">
        <v>325</v>
      </c>
      <c r="D178" s="90" t="e">
        <f>Calculations!BN179</f>
        <v>#DIV/0!</v>
      </c>
      <c r="E178" s="90" t="e">
        <f>Calculations!BO179</f>
        <v>#DIV/0!</v>
      </c>
      <c r="F178" s="91" t="e">
        <f t="shared" si="12"/>
        <v>#DIV/0!</v>
      </c>
      <c r="G178" s="91" t="e">
        <f t="shared" si="13"/>
        <v>#DIV/0!</v>
      </c>
      <c r="H178" s="90" t="e">
        <f t="shared" si="14"/>
        <v>#DIV/0!</v>
      </c>
      <c r="I178" s="93" t="str">
        <f>IF(OR(COUNT(Calculations!BP179:BY179)&lt;3,COUNT(Calculations!BZ179:CI179)&lt;3),"N/A",IF(ISERROR(TTEST(Calculations!BP179:BY179,Calculations!BZ179:CI179,2,2)),"N/A",TTEST(Calculations!BP179:BY179,Calculations!BZ179:CI179,2,2)))</f>
        <v>N/A</v>
      </c>
      <c r="J178" s="90" t="e">
        <f t="shared" si="15"/>
        <v>#DIV/0!</v>
      </c>
      <c r="K178" s="94"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87"/>
      <c r="B179" s="95" t="str">
        <f>'Gene Table'!D179</f>
        <v>NM_005732</v>
      </c>
      <c r="C179" s="89" t="s">
        <v>329</v>
      </c>
      <c r="D179" s="90" t="e">
        <f>Calculations!BN180</f>
        <v>#DIV/0!</v>
      </c>
      <c r="E179" s="90" t="e">
        <f>Calculations!BO180</f>
        <v>#DIV/0!</v>
      </c>
      <c r="F179" s="91" t="e">
        <f t="shared" si="12"/>
        <v>#DIV/0!</v>
      </c>
      <c r="G179" s="91" t="e">
        <f t="shared" si="13"/>
        <v>#DIV/0!</v>
      </c>
      <c r="H179" s="90" t="e">
        <f t="shared" si="14"/>
        <v>#DIV/0!</v>
      </c>
      <c r="I179" s="93" t="str">
        <f>IF(OR(COUNT(Calculations!BP180:BY180)&lt;3,COUNT(Calculations!BZ180:CI180)&lt;3),"N/A",IF(ISERROR(TTEST(Calculations!BP180:BY180,Calculations!BZ180:CI180,2,2)),"N/A",TTEST(Calculations!BP180:BY180,Calculations!BZ180:CI180,2,2)))</f>
        <v>N/A</v>
      </c>
      <c r="J179" s="90" t="e">
        <f t="shared" si="15"/>
        <v>#DIV/0!</v>
      </c>
      <c r="K179" s="94"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87"/>
      <c r="B180" s="95" t="str">
        <f>'Gene Table'!D180</f>
        <v>NM_005688</v>
      </c>
      <c r="C180" s="89" t="s">
        <v>333</v>
      </c>
      <c r="D180" s="90" t="e">
        <f>Calculations!BN181</f>
        <v>#DIV/0!</v>
      </c>
      <c r="E180" s="90" t="e">
        <f>Calculations!BO181</f>
        <v>#DIV/0!</v>
      </c>
      <c r="F180" s="91" t="e">
        <f t="shared" si="12"/>
        <v>#DIV/0!</v>
      </c>
      <c r="G180" s="91" t="e">
        <f t="shared" si="13"/>
        <v>#DIV/0!</v>
      </c>
      <c r="H180" s="90" t="e">
        <f t="shared" si="14"/>
        <v>#DIV/0!</v>
      </c>
      <c r="I180" s="93" t="str">
        <f>IF(OR(COUNT(Calculations!BP181:BY181)&lt;3,COUNT(Calculations!BZ181:CI181)&lt;3),"N/A",IF(ISERROR(TTEST(Calculations!BP181:BY181,Calculations!BZ181:CI181,2,2)),"N/A",TTEST(Calculations!BP181:BY181,Calculations!BZ181:CI181,2,2)))</f>
        <v>N/A</v>
      </c>
      <c r="J180" s="90" t="e">
        <f t="shared" si="15"/>
        <v>#DIV/0!</v>
      </c>
      <c r="K180" s="94"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87"/>
      <c r="B181" s="95" t="str">
        <f>'Gene Table'!D181</f>
        <v>NM_021027</v>
      </c>
      <c r="C181" s="89" t="s">
        <v>337</v>
      </c>
      <c r="D181" s="90" t="e">
        <f>Calculations!BN182</f>
        <v>#DIV/0!</v>
      </c>
      <c r="E181" s="90" t="e">
        <f>Calculations!BO182</f>
        <v>#DIV/0!</v>
      </c>
      <c r="F181" s="91" t="e">
        <f t="shared" si="12"/>
        <v>#DIV/0!</v>
      </c>
      <c r="G181" s="91" t="e">
        <f t="shared" si="13"/>
        <v>#DIV/0!</v>
      </c>
      <c r="H181" s="90" t="e">
        <f t="shared" si="14"/>
        <v>#DIV/0!</v>
      </c>
      <c r="I181" s="93" t="str">
        <f>IF(OR(COUNT(Calculations!BP182:BY182)&lt;3,COUNT(Calculations!BZ182:CI182)&lt;3),"N/A",IF(ISERROR(TTEST(Calculations!BP182:BY182,Calculations!BZ182:CI182,2,2)),"N/A",TTEST(Calculations!BP182:BY182,Calculations!BZ182:CI182,2,2)))</f>
        <v>N/A</v>
      </c>
      <c r="J181" s="90" t="e">
        <f t="shared" si="15"/>
        <v>#DIV/0!</v>
      </c>
      <c r="K181" s="94"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87"/>
      <c r="B182" s="95" t="str">
        <f>'Gene Table'!D182</f>
        <v>NM_001522</v>
      </c>
      <c r="C182" s="89" t="s">
        <v>341</v>
      </c>
      <c r="D182" s="90" t="e">
        <f>Calculations!BN183</f>
        <v>#DIV/0!</v>
      </c>
      <c r="E182" s="90" t="e">
        <f>Calculations!BO183</f>
        <v>#DIV/0!</v>
      </c>
      <c r="F182" s="91" t="e">
        <f t="shared" si="12"/>
        <v>#DIV/0!</v>
      </c>
      <c r="G182" s="91" t="e">
        <f t="shared" si="13"/>
        <v>#DIV/0!</v>
      </c>
      <c r="H182" s="90" t="e">
        <f t="shared" si="14"/>
        <v>#DIV/0!</v>
      </c>
      <c r="I182" s="93" t="str">
        <f>IF(OR(COUNT(Calculations!BP183:BY183)&lt;3,COUNT(Calculations!BZ183:CI183)&lt;3),"N/A",IF(ISERROR(TTEST(Calculations!BP183:BY183,Calculations!BZ183:CI183,2,2)),"N/A",TTEST(Calculations!BP183:BY183,Calculations!BZ183:CI183,2,2)))</f>
        <v>N/A</v>
      </c>
      <c r="J182" s="90" t="e">
        <f t="shared" si="15"/>
        <v>#DIV/0!</v>
      </c>
      <c r="K182" s="94"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87"/>
      <c r="B183" s="95" t="str">
        <f>'Gene Table'!D183</f>
        <v>HGDC</v>
      </c>
      <c r="C183" s="89" t="s">
        <v>345</v>
      </c>
      <c r="D183" s="90" t="e">
        <f>Calculations!BN184</f>
        <v>#DIV/0!</v>
      </c>
      <c r="E183" s="90" t="e">
        <f>Calculations!BO184</f>
        <v>#DIV/0!</v>
      </c>
      <c r="F183" s="91" t="e">
        <f t="shared" si="12"/>
        <v>#DIV/0!</v>
      </c>
      <c r="G183" s="91" t="e">
        <f t="shared" si="13"/>
        <v>#DIV/0!</v>
      </c>
      <c r="H183" s="90" t="e">
        <f t="shared" si="14"/>
        <v>#DIV/0!</v>
      </c>
      <c r="I183" s="93" t="str">
        <f>IF(OR(COUNT(Calculations!BP184:BY184)&lt;3,COUNT(Calculations!BZ184:CI184)&lt;3),"N/A",IF(ISERROR(TTEST(Calculations!BP184:BY184,Calculations!BZ184:CI184,2,2)),"N/A",TTEST(Calculations!BP184:BY184,Calculations!BZ184:CI184,2,2)))</f>
        <v>N/A</v>
      </c>
      <c r="J183" s="90" t="e">
        <f t="shared" si="15"/>
        <v>#DIV/0!</v>
      </c>
      <c r="K183" s="94"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87"/>
      <c r="B184" s="95" t="str">
        <f>'Gene Table'!D184</f>
        <v>HGDC</v>
      </c>
      <c r="C184" s="89" t="s">
        <v>347</v>
      </c>
      <c r="D184" s="90" t="e">
        <f>Calculations!BN185</f>
        <v>#DIV/0!</v>
      </c>
      <c r="E184" s="90" t="e">
        <f>Calculations!BO185</f>
        <v>#DIV/0!</v>
      </c>
      <c r="F184" s="91" t="e">
        <f t="shared" si="12"/>
        <v>#DIV/0!</v>
      </c>
      <c r="G184" s="91" t="e">
        <f t="shared" si="13"/>
        <v>#DIV/0!</v>
      </c>
      <c r="H184" s="90" t="e">
        <f t="shared" si="14"/>
        <v>#DIV/0!</v>
      </c>
      <c r="I184" s="93" t="str">
        <f>IF(OR(COUNT(Calculations!BP185:BY185)&lt;3,COUNT(Calculations!BZ185:CI185)&lt;3),"N/A",IF(ISERROR(TTEST(Calculations!BP185:BY185,Calculations!BZ185:CI185,2,2)),"N/A",TTEST(Calculations!BP185:BY185,Calculations!BZ185:CI185,2,2)))</f>
        <v>N/A</v>
      </c>
      <c r="J184" s="90" t="e">
        <f t="shared" si="15"/>
        <v>#DIV/0!</v>
      </c>
      <c r="K184" s="94"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87"/>
      <c r="B185" s="95" t="str">
        <f>'Gene Table'!D185</f>
        <v>NM_002046</v>
      </c>
      <c r="C185" s="89" t="s">
        <v>348</v>
      </c>
      <c r="D185" s="90" t="e">
        <f>Calculations!BN186</f>
        <v>#DIV/0!</v>
      </c>
      <c r="E185" s="90" t="e">
        <f>Calculations!BO186</f>
        <v>#DIV/0!</v>
      </c>
      <c r="F185" s="91" t="e">
        <f t="shared" si="12"/>
        <v>#DIV/0!</v>
      </c>
      <c r="G185" s="91" t="e">
        <f t="shared" si="13"/>
        <v>#DIV/0!</v>
      </c>
      <c r="H185" s="90" t="e">
        <f t="shared" si="14"/>
        <v>#DIV/0!</v>
      </c>
      <c r="I185" s="93" t="str">
        <f>IF(OR(COUNT(Calculations!BP186:BY186)&lt;3,COUNT(Calculations!BZ186:CI186)&lt;3),"N/A",IF(ISERROR(TTEST(Calculations!BP186:BY186,Calculations!BZ186:CI186,2,2)),"N/A",TTEST(Calculations!BP186:BY186,Calculations!BZ186:CI186,2,2)))</f>
        <v>N/A</v>
      </c>
      <c r="J185" s="90" t="e">
        <f t="shared" si="15"/>
        <v>#DIV/0!</v>
      </c>
      <c r="K185" s="94"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87"/>
      <c r="B186" s="95" t="str">
        <f>'Gene Table'!D186</f>
        <v>NM_001101</v>
      </c>
      <c r="C186" s="89" t="s">
        <v>352</v>
      </c>
      <c r="D186" s="90" t="e">
        <f>Calculations!BN187</f>
        <v>#DIV/0!</v>
      </c>
      <c r="E186" s="90" t="e">
        <f>Calculations!BO187</f>
        <v>#DIV/0!</v>
      </c>
      <c r="F186" s="91" t="e">
        <f t="shared" si="12"/>
        <v>#DIV/0!</v>
      </c>
      <c r="G186" s="91" t="e">
        <f t="shared" si="13"/>
        <v>#DIV/0!</v>
      </c>
      <c r="H186" s="90" t="e">
        <f t="shared" si="14"/>
        <v>#DIV/0!</v>
      </c>
      <c r="I186" s="93" t="str">
        <f>IF(OR(COUNT(Calculations!BP187:BY187)&lt;3,COUNT(Calculations!BZ187:CI187)&lt;3),"N/A",IF(ISERROR(TTEST(Calculations!BP187:BY187,Calculations!BZ187:CI187,2,2)),"N/A",TTEST(Calculations!BP187:BY187,Calculations!BZ187:CI187,2,2)))</f>
        <v>N/A</v>
      </c>
      <c r="J186" s="90" t="e">
        <f t="shared" si="15"/>
        <v>#DIV/0!</v>
      </c>
      <c r="K186" s="94"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87"/>
      <c r="B187" s="95" t="str">
        <f>'Gene Table'!D187</f>
        <v>NM_004048</v>
      </c>
      <c r="C187" s="89" t="s">
        <v>356</v>
      </c>
      <c r="D187" s="90" t="e">
        <f>Calculations!BN188</f>
        <v>#DIV/0!</v>
      </c>
      <c r="E187" s="90" t="e">
        <f>Calculations!BO188</f>
        <v>#DIV/0!</v>
      </c>
      <c r="F187" s="91" t="e">
        <f t="shared" si="12"/>
        <v>#DIV/0!</v>
      </c>
      <c r="G187" s="91" t="e">
        <f t="shared" si="13"/>
        <v>#DIV/0!</v>
      </c>
      <c r="H187" s="90" t="e">
        <f t="shared" si="14"/>
        <v>#DIV/0!</v>
      </c>
      <c r="I187" s="93" t="str">
        <f>IF(OR(COUNT(Calculations!BP188:BY188)&lt;3,COUNT(Calculations!BZ188:CI188)&lt;3),"N/A",IF(ISERROR(TTEST(Calculations!BP188:BY188,Calculations!BZ188:CI188,2,2)),"N/A",TTEST(Calculations!BP188:BY188,Calculations!BZ188:CI188,2,2)))</f>
        <v>N/A</v>
      </c>
      <c r="J187" s="90" t="e">
        <f t="shared" si="15"/>
        <v>#DIV/0!</v>
      </c>
      <c r="K187" s="94"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87"/>
      <c r="B188" s="95" t="str">
        <f>'Gene Table'!D188</f>
        <v>NM_012423</v>
      </c>
      <c r="C188" s="89" t="s">
        <v>360</v>
      </c>
      <c r="D188" s="90" t="e">
        <f>Calculations!BN189</f>
        <v>#DIV/0!</v>
      </c>
      <c r="E188" s="90" t="e">
        <f>Calculations!BO189</f>
        <v>#DIV/0!</v>
      </c>
      <c r="F188" s="91" t="e">
        <f t="shared" si="12"/>
        <v>#DIV/0!</v>
      </c>
      <c r="G188" s="91" t="e">
        <f t="shared" si="13"/>
        <v>#DIV/0!</v>
      </c>
      <c r="H188" s="90" t="e">
        <f t="shared" si="14"/>
        <v>#DIV/0!</v>
      </c>
      <c r="I188" s="93" t="str">
        <f>IF(OR(COUNT(Calculations!BP189:BY189)&lt;3,COUNT(Calculations!BZ189:CI189)&lt;3),"N/A",IF(ISERROR(TTEST(Calculations!BP189:BY189,Calculations!BZ189:CI189,2,2)),"N/A",TTEST(Calculations!BP189:BY189,Calculations!BZ189:CI189,2,2)))</f>
        <v>N/A</v>
      </c>
      <c r="J188" s="90" t="e">
        <f t="shared" si="15"/>
        <v>#DIV/0!</v>
      </c>
      <c r="K188" s="94"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87"/>
      <c r="B189" s="95" t="str">
        <f>'Gene Table'!D189</f>
        <v>NM_000194</v>
      </c>
      <c r="C189" s="89" t="s">
        <v>364</v>
      </c>
      <c r="D189" s="90" t="e">
        <f>Calculations!BN190</f>
        <v>#DIV/0!</v>
      </c>
      <c r="E189" s="90" t="e">
        <f>Calculations!BO190</f>
        <v>#DIV/0!</v>
      </c>
      <c r="F189" s="91" t="e">
        <f t="shared" si="12"/>
        <v>#DIV/0!</v>
      </c>
      <c r="G189" s="91" t="e">
        <f t="shared" si="13"/>
        <v>#DIV/0!</v>
      </c>
      <c r="H189" s="90" t="e">
        <f t="shared" si="14"/>
        <v>#DIV/0!</v>
      </c>
      <c r="I189" s="93" t="str">
        <f>IF(OR(COUNT(Calculations!BP190:BY190)&lt;3,COUNT(Calculations!BZ190:CI190)&lt;3),"N/A",IF(ISERROR(TTEST(Calculations!BP190:BY190,Calculations!BZ190:CI190,2,2)),"N/A",TTEST(Calculations!BP190:BY190,Calculations!BZ190:CI190,2,2)))</f>
        <v>N/A</v>
      </c>
      <c r="J189" s="90" t="e">
        <f t="shared" si="15"/>
        <v>#DIV/0!</v>
      </c>
      <c r="K189" s="94"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87"/>
      <c r="B190" s="95" t="str">
        <f>'Gene Table'!D190</f>
        <v>NR_003286</v>
      </c>
      <c r="C190" s="89" t="s">
        <v>368</v>
      </c>
      <c r="D190" s="90" t="e">
        <f>Calculations!BN191</f>
        <v>#DIV/0!</v>
      </c>
      <c r="E190" s="90" t="e">
        <f>Calculations!BO191</f>
        <v>#DIV/0!</v>
      </c>
      <c r="F190" s="91" t="e">
        <f t="shared" si="12"/>
        <v>#DIV/0!</v>
      </c>
      <c r="G190" s="91" t="e">
        <f t="shared" si="13"/>
        <v>#DIV/0!</v>
      </c>
      <c r="H190" s="90" t="e">
        <f t="shared" si="14"/>
        <v>#DIV/0!</v>
      </c>
      <c r="I190" s="93" t="str">
        <f>IF(OR(COUNT(Calculations!BP191:BY191)&lt;3,COUNT(Calculations!BZ191:CI191)&lt;3),"N/A",IF(ISERROR(TTEST(Calculations!BP191:BY191,Calculations!BZ191:CI191,2,2)),"N/A",TTEST(Calculations!BP191:BY191,Calculations!BZ191:CI191,2,2)))</f>
        <v>N/A</v>
      </c>
      <c r="J190" s="90" t="e">
        <f t="shared" si="15"/>
        <v>#DIV/0!</v>
      </c>
      <c r="K190" s="94"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87"/>
      <c r="B191" s="95" t="str">
        <f>'Gene Table'!D191</f>
        <v>RT</v>
      </c>
      <c r="C191" s="89" t="s">
        <v>372</v>
      </c>
      <c r="D191" s="90" t="e">
        <f>Calculations!BN192</f>
        <v>#DIV/0!</v>
      </c>
      <c r="E191" s="90" t="e">
        <f>Calculations!BO192</f>
        <v>#DIV/0!</v>
      </c>
      <c r="F191" s="91" t="e">
        <f>2^-D191</f>
        <v>#DIV/0!</v>
      </c>
      <c r="G191" s="91" t="e">
        <f>2^-E191</f>
        <v>#DIV/0!</v>
      </c>
      <c r="H191" s="90" t="e">
        <f>F191/G191</f>
        <v>#DIV/0!</v>
      </c>
      <c r="I191" s="93" t="str">
        <f>IF(OR(COUNT(Calculations!BP192:BY192)&lt;3,COUNT(Calculations!BZ192:CI192)&lt;3),"N/A",IF(ISERROR(TTEST(Calculations!BP192:BY192,Calculations!BZ192:CI192,2,2)),"N/A",TTEST(Calculations!BP192:BY192,Calculations!BZ192:CI192,2,2)))</f>
        <v>N/A</v>
      </c>
      <c r="J191" s="90" t="e">
        <f>IF(H191&gt;1,H191,-1/H191)</f>
        <v>#DIV/0!</v>
      </c>
      <c r="K191" s="94"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87"/>
      <c r="B192" s="95" t="str">
        <f>'Gene Table'!D192</f>
        <v>RT</v>
      </c>
      <c r="C192" s="89" t="s">
        <v>374</v>
      </c>
      <c r="D192" s="90" t="e">
        <f>Calculations!BN193</f>
        <v>#DIV/0!</v>
      </c>
      <c r="E192" s="90" t="e">
        <f>Calculations!BO193</f>
        <v>#DIV/0!</v>
      </c>
      <c r="F192" s="91" t="e">
        <f>2^-D192</f>
        <v>#DIV/0!</v>
      </c>
      <c r="G192" s="91" t="e">
        <f>2^-E192</f>
        <v>#DIV/0!</v>
      </c>
      <c r="H192" s="90" t="e">
        <f>F192/G192</f>
        <v>#DIV/0!</v>
      </c>
      <c r="I192" s="93" t="str">
        <f>IF(OR(COUNT(Calculations!BP193:BY193)&lt;3,COUNT(Calculations!BZ193:CI193)&lt;3),"N/A",IF(ISERROR(TTEST(Calculations!BP193:BY193,Calculations!BZ193:CI193,2,2)),"N/A",TTEST(Calculations!BP193:BY193,Calculations!BZ193:CI193,2,2)))</f>
        <v>N/A</v>
      </c>
      <c r="J192" s="90" t="e">
        <f>IF(H192&gt;1,H192,-1/H192)</f>
        <v>#DIV/0!</v>
      </c>
      <c r="K192" s="94"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87"/>
      <c r="B193" s="95" t="str">
        <f>'Gene Table'!D193</f>
        <v>PCR</v>
      </c>
      <c r="C193" s="89" t="s">
        <v>375</v>
      </c>
      <c r="D193" s="90" t="e">
        <f>Calculations!BN194</f>
        <v>#DIV/0!</v>
      </c>
      <c r="E193" s="90" t="e">
        <f>Calculations!BO194</f>
        <v>#DIV/0!</v>
      </c>
      <c r="F193" s="91" t="e">
        <f>2^-D193</f>
        <v>#DIV/0!</v>
      </c>
      <c r="G193" s="91" t="e">
        <f>2^-E193</f>
        <v>#DIV/0!</v>
      </c>
      <c r="H193" s="90" t="e">
        <f>F193/G193</f>
        <v>#DIV/0!</v>
      </c>
      <c r="I193" s="93" t="str">
        <f>IF(OR(COUNT(Calculations!BP194:BY194)&lt;3,COUNT(Calculations!BZ194:CI194)&lt;3),"N/A",IF(ISERROR(TTEST(Calculations!BP194:BY194,Calculations!BZ194:CI194,2,2)),"N/A",TTEST(Calculations!BP194:BY194,Calculations!BZ194:CI194,2,2)))</f>
        <v>N/A</v>
      </c>
      <c r="J193" s="90" t="e">
        <f>IF(H193&gt;1,H193,-1/H193)</f>
        <v>#DIV/0!</v>
      </c>
      <c r="K193" s="94"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87"/>
      <c r="B194" s="95" t="str">
        <f>'Gene Table'!D194</f>
        <v>PCR</v>
      </c>
      <c r="C194" s="89" t="s">
        <v>377</v>
      </c>
      <c r="D194" s="90" t="e">
        <f>Calculations!BN195</f>
        <v>#DIV/0!</v>
      </c>
      <c r="E194" s="90" t="e">
        <f>Calculations!BO195</f>
        <v>#DIV/0!</v>
      </c>
      <c r="F194" s="91" t="e">
        <f>2^-D194</f>
        <v>#DIV/0!</v>
      </c>
      <c r="G194" s="91" t="e">
        <f>2^-E194</f>
        <v>#DIV/0!</v>
      </c>
      <c r="H194" s="90" t="e">
        <f>F194/G194</f>
        <v>#DIV/0!</v>
      </c>
      <c r="I194" s="93" t="str">
        <f>IF(OR(COUNT(Calculations!BP195:BY195)&lt;3,COUNT(Calculations!BZ195:CI195)&lt;3),"N/A",IF(ISERROR(TTEST(Calculations!BP195:BY195,Calculations!BZ195:CI195,2,2)),"N/A",TTEST(Calculations!BP195:BY195,Calculations!BZ195:CI195,2,2)))</f>
        <v>N/A</v>
      </c>
      <c r="J194" s="90" t="e">
        <f>IF(H194&gt;1,H194,-1/H194)</f>
        <v>#DIV/0!</v>
      </c>
      <c r="K194" s="94"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9" customWidth="1"/>
    <col min="16" max="16384" width="9.140625" style="79" customWidth="1"/>
  </cols>
  <sheetData>
    <row r="1" spans="1:8" ht="15" customHeight="1">
      <c r="A1" s="80" t="s">
        <v>683</v>
      </c>
      <c r="B1" s="81" t="s">
        <v>684</v>
      </c>
      <c r="C1" s="81" t="s">
        <v>685</v>
      </c>
      <c r="D1" s="81" t="s">
        <v>686</v>
      </c>
      <c r="E1" s="81" t="s">
        <v>687</v>
      </c>
      <c r="F1" s="81" t="s">
        <v>688</v>
      </c>
      <c r="G1" s="81" t="s">
        <v>689</v>
      </c>
      <c r="H1" s="81" t="s">
        <v>690</v>
      </c>
    </row>
    <row r="2" spans="1:8" ht="15" customHeight="1">
      <c r="A2" s="82">
        <v>1</v>
      </c>
      <c r="B2" s="83" t="e">
        <f>Results!H3</f>
        <v>#DIV/0!</v>
      </c>
      <c r="C2" s="83" t="e">
        <f>Results!H15</f>
        <v>#DIV/0!</v>
      </c>
      <c r="D2" s="83" t="e">
        <f>Results!H27</f>
        <v>#DIV/0!</v>
      </c>
      <c r="E2" s="83" t="e">
        <f>Results!H39</f>
        <v>#DIV/0!</v>
      </c>
      <c r="F2" s="83" t="e">
        <f>Results!H51</f>
        <v>#DIV/0!</v>
      </c>
      <c r="G2" s="83" t="e">
        <f>Results!H63</f>
        <v>#DIV/0!</v>
      </c>
      <c r="H2" s="83" t="e">
        <f>Results!H75</f>
        <v>#DIV/0!</v>
      </c>
    </row>
    <row r="3" spans="1:8" ht="15" customHeight="1">
      <c r="A3" s="82">
        <v>2</v>
      </c>
      <c r="B3" s="83" t="e">
        <f>Results!H4</f>
        <v>#DIV/0!</v>
      </c>
      <c r="C3" s="83" t="e">
        <f>Results!H16</f>
        <v>#DIV/0!</v>
      </c>
      <c r="D3" s="83" t="e">
        <f>Results!H28</f>
        <v>#DIV/0!</v>
      </c>
      <c r="E3" s="83" t="e">
        <f>Results!H40</f>
        <v>#DIV/0!</v>
      </c>
      <c r="F3" s="83" t="e">
        <f>Results!H52</f>
        <v>#DIV/0!</v>
      </c>
      <c r="G3" s="83" t="e">
        <f>Results!H64</f>
        <v>#DIV/0!</v>
      </c>
      <c r="H3" s="83" t="e">
        <f>Results!H76</f>
        <v>#DIV/0!</v>
      </c>
    </row>
    <row r="4" spans="1:8" ht="15" customHeight="1">
      <c r="A4" s="82">
        <v>3</v>
      </c>
      <c r="B4" s="83" t="e">
        <f>Results!H5</f>
        <v>#DIV/0!</v>
      </c>
      <c r="C4" s="83" t="e">
        <f>Results!H17</f>
        <v>#DIV/0!</v>
      </c>
      <c r="D4" s="83" t="e">
        <f>Results!H29</f>
        <v>#DIV/0!</v>
      </c>
      <c r="E4" s="83" t="e">
        <f>Results!H41</f>
        <v>#DIV/0!</v>
      </c>
      <c r="F4" s="83" t="e">
        <f>Results!H53</f>
        <v>#DIV/0!</v>
      </c>
      <c r="G4" s="83" t="e">
        <f>Results!H65</f>
        <v>#DIV/0!</v>
      </c>
      <c r="H4" s="83" t="e">
        <f>Results!H77</f>
        <v>#DIV/0!</v>
      </c>
    </row>
    <row r="5" spans="1:8" ht="15" customHeight="1">
      <c r="A5" s="82">
        <v>4</v>
      </c>
      <c r="B5" s="83" t="e">
        <f>Results!H6</f>
        <v>#DIV/0!</v>
      </c>
      <c r="C5" s="83" t="e">
        <f>Results!H18</f>
        <v>#DIV/0!</v>
      </c>
      <c r="D5" s="83" t="e">
        <f>Results!H30</f>
        <v>#DIV/0!</v>
      </c>
      <c r="E5" s="83" t="e">
        <f>Results!H42</f>
        <v>#DIV/0!</v>
      </c>
      <c r="F5" s="83" t="e">
        <f>Results!H54</f>
        <v>#DIV/0!</v>
      </c>
      <c r="G5" s="83" t="e">
        <f>Results!H66</f>
        <v>#DIV/0!</v>
      </c>
      <c r="H5" s="83" t="e">
        <f>Results!H78</f>
        <v>#DIV/0!</v>
      </c>
    </row>
    <row r="6" spans="1:8" ht="15" customHeight="1">
      <c r="A6" s="82">
        <v>5</v>
      </c>
      <c r="B6" s="83" t="e">
        <f>Results!H7</f>
        <v>#DIV/0!</v>
      </c>
      <c r="C6" s="83" t="e">
        <f>Results!H19</f>
        <v>#DIV/0!</v>
      </c>
      <c r="D6" s="83" t="e">
        <f>Results!H31</f>
        <v>#DIV/0!</v>
      </c>
      <c r="E6" s="83" t="e">
        <f>Results!H43</f>
        <v>#DIV/0!</v>
      </c>
      <c r="F6" s="83" t="e">
        <f>Results!H55</f>
        <v>#DIV/0!</v>
      </c>
      <c r="G6" s="83" t="e">
        <f>Results!H67</f>
        <v>#DIV/0!</v>
      </c>
      <c r="H6" s="83" t="e">
        <f>Results!H79</f>
        <v>#DIV/0!</v>
      </c>
    </row>
    <row r="7" spans="1:8" ht="15" customHeight="1">
      <c r="A7" s="82">
        <v>6</v>
      </c>
      <c r="B7" s="83" t="e">
        <f>Results!H8</f>
        <v>#DIV/0!</v>
      </c>
      <c r="C7" s="83" t="e">
        <f>Results!H20</f>
        <v>#DIV/0!</v>
      </c>
      <c r="D7" s="83" t="e">
        <f>Results!H32</f>
        <v>#DIV/0!</v>
      </c>
      <c r="E7" s="83" t="e">
        <f>Results!H44</f>
        <v>#DIV/0!</v>
      </c>
      <c r="F7" s="83" t="e">
        <f>Results!H56</f>
        <v>#DIV/0!</v>
      </c>
      <c r="G7" s="83" t="e">
        <f>Results!H68</f>
        <v>#DIV/0!</v>
      </c>
      <c r="H7" s="83" t="e">
        <f>Results!H80</f>
        <v>#DIV/0!</v>
      </c>
    </row>
    <row r="8" spans="1:8" ht="15" customHeight="1">
      <c r="A8" s="82">
        <v>7</v>
      </c>
      <c r="B8" s="83" t="e">
        <f>Results!H9</f>
        <v>#DIV/0!</v>
      </c>
      <c r="C8" s="83" t="e">
        <f>Results!H21</f>
        <v>#DIV/0!</v>
      </c>
      <c r="D8" s="83" t="e">
        <f>Results!H33</f>
        <v>#DIV/0!</v>
      </c>
      <c r="E8" s="83" t="e">
        <f>Results!H45</f>
        <v>#DIV/0!</v>
      </c>
      <c r="F8" s="83" t="e">
        <f>Results!H57</f>
        <v>#DIV/0!</v>
      </c>
      <c r="G8" s="83" t="e">
        <f>Results!H69</f>
        <v>#DIV/0!</v>
      </c>
      <c r="H8" s="83" t="e">
        <f>Results!H81</f>
        <v>#DIV/0!</v>
      </c>
    </row>
    <row r="9" spans="1:8" ht="15" customHeight="1">
      <c r="A9" s="82">
        <v>8</v>
      </c>
      <c r="B9" s="83" t="e">
        <f>Results!H10</f>
        <v>#DIV/0!</v>
      </c>
      <c r="C9" s="83" t="e">
        <f>Results!H22</f>
        <v>#DIV/0!</v>
      </c>
      <c r="D9" s="83" t="e">
        <f>Results!H34</f>
        <v>#DIV/0!</v>
      </c>
      <c r="E9" s="83" t="e">
        <f>Results!H46</f>
        <v>#DIV/0!</v>
      </c>
      <c r="F9" s="83" t="e">
        <f>Results!H58</f>
        <v>#DIV/0!</v>
      </c>
      <c r="G9" s="83" t="e">
        <f>Results!H70</f>
        <v>#DIV/0!</v>
      </c>
      <c r="H9" s="83" t="e">
        <f>Results!H82</f>
        <v>#DIV/0!</v>
      </c>
    </row>
    <row r="10" spans="1:8" ht="15" customHeight="1">
      <c r="A10" s="82">
        <v>9</v>
      </c>
      <c r="B10" s="83" t="e">
        <f>Results!H11</f>
        <v>#DIV/0!</v>
      </c>
      <c r="C10" s="83" t="e">
        <f>Results!H23</f>
        <v>#DIV/0!</v>
      </c>
      <c r="D10" s="83" t="e">
        <f>Results!H35</f>
        <v>#DIV/0!</v>
      </c>
      <c r="E10" s="83" t="e">
        <f>Results!H47</f>
        <v>#DIV/0!</v>
      </c>
      <c r="F10" s="83" t="e">
        <f>Results!H59</f>
        <v>#DIV/0!</v>
      </c>
      <c r="G10" s="83" t="e">
        <f>Results!H71</f>
        <v>#DIV/0!</v>
      </c>
      <c r="H10" s="83" t="e">
        <f>Results!H83</f>
        <v>#DIV/0!</v>
      </c>
    </row>
    <row r="11" spans="1:8" ht="15" customHeight="1">
      <c r="A11" s="82">
        <v>10</v>
      </c>
      <c r="B11" s="83" t="e">
        <f>Results!H12</f>
        <v>#DIV/0!</v>
      </c>
      <c r="C11" s="83" t="e">
        <f>Results!H24</f>
        <v>#DIV/0!</v>
      </c>
      <c r="D11" s="83" t="e">
        <f>Results!H36</f>
        <v>#DIV/0!</v>
      </c>
      <c r="E11" s="83" t="e">
        <f>Results!H48</f>
        <v>#DIV/0!</v>
      </c>
      <c r="F11" s="83" t="e">
        <f>Results!H60</f>
        <v>#DIV/0!</v>
      </c>
      <c r="G11" s="83" t="e">
        <f>Results!H72</f>
        <v>#DIV/0!</v>
      </c>
      <c r="H11" s="83" t="e">
        <f>Results!H84</f>
        <v>#DIV/0!</v>
      </c>
    </row>
    <row r="12" spans="1:8" ht="15" customHeight="1">
      <c r="A12" s="82">
        <v>11</v>
      </c>
      <c r="B12" s="83" t="e">
        <f>Results!H13</f>
        <v>#DIV/0!</v>
      </c>
      <c r="C12" s="83" t="e">
        <f>Results!H25</f>
        <v>#DIV/0!</v>
      </c>
      <c r="D12" s="83" t="e">
        <f>Results!H37</f>
        <v>#DIV/0!</v>
      </c>
      <c r="E12" s="83" t="e">
        <f>Results!H49</f>
        <v>#DIV/0!</v>
      </c>
      <c r="F12" s="83" t="e">
        <f>Results!H61</f>
        <v>#DIV/0!</v>
      </c>
      <c r="G12" s="83" t="e">
        <f>Results!H73</f>
        <v>#DIV/0!</v>
      </c>
      <c r="H12" s="83" t="e">
        <f>Results!H85</f>
        <v>#DIV/0!</v>
      </c>
    </row>
    <row r="13" spans="1:8" ht="15" customHeight="1">
      <c r="A13" s="82">
        <v>12</v>
      </c>
      <c r="B13" s="83" t="e">
        <f>Results!H14</f>
        <v>#DIV/0!</v>
      </c>
      <c r="C13" s="83" t="e">
        <f>Results!H26</f>
        <v>#DIV/0!</v>
      </c>
      <c r="D13" s="83" t="e">
        <f>Results!H38</f>
        <v>#DIV/0!</v>
      </c>
      <c r="E13" s="83" t="e">
        <f>Results!H50</f>
        <v>#DIV/0!</v>
      </c>
      <c r="F13" s="83" t="e">
        <f>Results!H62</f>
        <v>#DIV/0!</v>
      </c>
      <c r="G13" s="83" t="e">
        <f>Results!H74</f>
        <v>#DIV/0!</v>
      </c>
      <c r="H13" s="83" t="e">
        <f>Results!H86</f>
        <v>#DIV/0!</v>
      </c>
    </row>
    <row r="14" spans="1:8" ht="15" customHeight="1">
      <c r="A14" s="82">
        <v>1</v>
      </c>
      <c r="B14" s="83" t="e">
        <f>Results!H99</f>
        <v>#DIV/0!</v>
      </c>
      <c r="C14" s="83" t="e">
        <f>Results!H111</f>
        <v>#DIV/0!</v>
      </c>
      <c r="D14" s="83" t="e">
        <f>Results!H123</f>
        <v>#DIV/0!</v>
      </c>
      <c r="E14" s="83" t="e">
        <f>Results!H135</f>
        <v>#DIV/0!</v>
      </c>
      <c r="F14" s="83" t="e">
        <f>Results!H147</f>
        <v>#DIV/0!</v>
      </c>
      <c r="G14" s="83" t="e">
        <f>Results!H159</f>
        <v>#DIV/0!</v>
      </c>
      <c r="H14" s="83" t="e">
        <f>Results!H171</f>
        <v>#DIV/0!</v>
      </c>
    </row>
    <row r="15" spans="1:8" ht="15" customHeight="1">
      <c r="A15" s="82">
        <v>2</v>
      </c>
      <c r="B15" s="83" t="e">
        <f>Results!H100</f>
        <v>#DIV/0!</v>
      </c>
      <c r="C15" s="83" t="e">
        <f>Results!H112</f>
        <v>#DIV/0!</v>
      </c>
      <c r="D15" s="83" t="e">
        <f>Results!H124</f>
        <v>#DIV/0!</v>
      </c>
      <c r="E15" s="83" t="e">
        <f>Results!H136</f>
        <v>#DIV/0!</v>
      </c>
      <c r="F15" s="83" t="e">
        <f>Results!H148</f>
        <v>#DIV/0!</v>
      </c>
      <c r="G15" s="83" t="e">
        <f>Results!H160</f>
        <v>#DIV/0!</v>
      </c>
      <c r="H15" s="83" t="e">
        <f>Results!H172</f>
        <v>#DIV/0!</v>
      </c>
    </row>
    <row r="16" spans="1:8" ht="15" customHeight="1">
      <c r="A16" s="82">
        <v>3</v>
      </c>
      <c r="B16" s="83" t="e">
        <f>Results!H101</f>
        <v>#DIV/0!</v>
      </c>
      <c r="C16" s="83" t="e">
        <f>Results!H113</f>
        <v>#DIV/0!</v>
      </c>
      <c r="D16" s="83" t="e">
        <f>Results!H125</f>
        <v>#DIV/0!</v>
      </c>
      <c r="E16" s="83" t="e">
        <f>Results!H137</f>
        <v>#DIV/0!</v>
      </c>
      <c r="F16" s="83" t="e">
        <f>Results!H149</f>
        <v>#DIV/0!</v>
      </c>
      <c r="G16" s="83" t="e">
        <f>Results!H161</f>
        <v>#DIV/0!</v>
      </c>
      <c r="H16" s="83" t="e">
        <f>Results!H173</f>
        <v>#DIV/0!</v>
      </c>
    </row>
    <row r="17" spans="1:8" ht="15" customHeight="1">
      <c r="A17" s="82">
        <v>4</v>
      </c>
      <c r="B17" s="83" t="e">
        <f>Results!H102</f>
        <v>#DIV/0!</v>
      </c>
      <c r="C17" s="83" t="e">
        <f>Results!H114</f>
        <v>#DIV/0!</v>
      </c>
      <c r="D17" s="83" t="e">
        <f>Results!H126</f>
        <v>#DIV/0!</v>
      </c>
      <c r="E17" s="83" t="e">
        <f>Results!H138</f>
        <v>#DIV/0!</v>
      </c>
      <c r="F17" s="83" t="e">
        <f>Results!H150</f>
        <v>#DIV/0!</v>
      </c>
      <c r="G17" s="83" t="e">
        <f>Results!H162</f>
        <v>#DIV/0!</v>
      </c>
      <c r="H17" s="83" t="e">
        <f>Results!H174</f>
        <v>#DIV/0!</v>
      </c>
    </row>
    <row r="18" spans="1:8" ht="15" customHeight="1">
      <c r="A18" s="82">
        <v>5</v>
      </c>
      <c r="B18" s="83" t="e">
        <f>Results!H103</f>
        <v>#DIV/0!</v>
      </c>
      <c r="C18" s="83" t="e">
        <f>Results!H115</f>
        <v>#DIV/0!</v>
      </c>
      <c r="D18" s="83" t="e">
        <f>Results!H127</f>
        <v>#DIV/0!</v>
      </c>
      <c r="E18" s="83" t="e">
        <f>Results!H139</f>
        <v>#DIV/0!</v>
      </c>
      <c r="F18" s="83" t="e">
        <f>Results!H151</f>
        <v>#DIV/0!</v>
      </c>
      <c r="G18" s="83" t="e">
        <f>Results!H163</f>
        <v>#DIV/0!</v>
      </c>
      <c r="H18" s="83" t="e">
        <f>Results!H175</f>
        <v>#DIV/0!</v>
      </c>
    </row>
    <row r="19" spans="1:8" ht="15" customHeight="1">
      <c r="A19" s="82">
        <v>6</v>
      </c>
      <c r="B19" s="83" t="e">
        <f>Results!H104</f>
        <v>#DIV/0!</v>
      </c>
      <c r="C19" s="83" t="e">
        <f>Results!H116</f>
        <v>#DIV/0!</v>
      </c>
      <c r="D19" s="83" t="e">
        <f>Results!H128</f>
        <v>#DIV/0!</v>
      </c>
      <c r="E19" s="83" t="e">
        <f>Results!H140</f>
        <v>#DIV/0!</v>
      </c>
      <c r="F19" s="83" t="e">
        <f>Results!H152</f>
        <v>#DIV/0!</v>
      </c>
      <c r="G19" s="83" t="e">
        <f>Results!H164</f>
        <v>#DIV/0!</v>
      </c>
      <c r="H19" s="83" t="e">
        <f>Results!H176</f>
        <v>#DIV/0!</v>
      </c>
    </row>
    <row r="20" spans="1:8" ht="15" customHeight="1">
      <c r="A20" s="82">
        <v>7</v>
      </c>
      <c r="B20" s="83" t="e">
        <f>Results!H105</f>
        <v>#DIV/0!</v>
      </c>
      <c r="C20" s="83" t="e">
        <f>Results!H117</f>
        <v>#DIV/0!</v>
      </c>
      <c r="D20" s="83" t="e">
        <f>Results!H129</f>
        <v>#DIV/0!</v>
      </c>
      <c r="E20" s="83" t="e">
        <f>Results!H141</f>
        <v>#DIV/0!</v>
      </c>
      <c r="F20" s="83" t="e">
        <f>Results!H153</f>
        <v>#DIV/0!</v>
      </c>
      <c r="G20" s="83" t="e">
        <f>Results!H165</f>
        <v>#DIV/0!</v>
      </c>
      <c r="H20" s="83" t="e">
        <f>Results!H177</f>
        <v>#DIV/0!</v>
      </c>
    </row>
    <row r="21" spans="1:8" ht="15" customHeight="1">
      <c r="A21" s="82">
        <v>8</v>
      </c>
      <c r="B21" s="83" t="e">
        <f>Results!H106</f>
        <v>#DIV/0!</v>
      </c>
      <c r="C21" s="83" t="e">
        <f>Results!H118</f>
        <v>#DIV/0!</v>
      </c>
      <c r="D21" s="83" t="e">
        <f>Results!H130</f>
        <v>#DIV/0!</v>
      </c>
      <c r="E21" s="83" t="e">
        <f>Results!H142</f>
        <v>#DIV/0!</v>
      </c>
      <c r="F21" s="83" t="e">
        <f>Results!H154</f>
        <v>#DIV/0!</v>
      </c>
      <c r="G21" s="83" t="e">
        <f>Results!H166</f>
        <v>#DIV/0!</v>
      </c>
      <c r="H21" s="83" t="e">
        <f>Results!H178</f>
        <v>#DIV/0!</v>
      </c>
    </row>
    <row r="22" spans="1:8" ht="15" customHeight="1">
      <c r="A22" s="82">
        <v>9</v>
      </c>
      <c r="B22" s="83" t="e">
        <f>Results!H107</f>
        <v>#DIV/0!</v>
      </c>
      <c r="C22" s="83" t="e">
        <f>Results!H119</f>
        <v>#DIV/0!</v>
      </c>
      <c r="D22" s="83" t="e">
        <f>Results!H131</f>
        <v>#DIV/0!</v>
      </c>
      <c r="E22" s="83" t="e">
        <f>Results!H143</f>
        <v>#DIV/0!</v>
      </c>
      <c r="F22" s="83" t="e">
        <f>Results!H155</f>
        <v>#DIV/0!</v>
      </c>
      <c r="G22" s="83" t="e">
        <f>Results!H167</f>
        <v>#DIV/0!</v>
      </c>
      <c r="H22" s="83" t="e">
        <f>Results!H179</f>
        <v>#DIV/0!</v>
      </c>
    </row>
    <row r="23" spans="1:8" ht="15" customHeight="1">
      <c r="A23" s="82">
        <v>10</v>
      </c>
      <c r="B23" s="83" t="e">
        <f>Results!H108</f>
        <v>#DIV/0!</v>
      </c>
      <c r="C23" s="83" t="e">
        <f>Results!H120</f>
        <v>#DIV/0!</v>
      </c>
      <c r="D23" s="83" t="e">
        <f>Results!H132</f>
        <v>#DIV/0!</v>
      </c>
      <c r="E23" s="83" t="e">
        <f>Results!H144</f>
        <v>#DIV/0!</v>
      </c>
      <c r="F23" s="83" t="e">
        <f>Results!H156</f>
        <v>#DIV/0!</v>
      </c>
      <c r="G23" s="83" t="e">
        <f>Results!H168</f>
        <v>#DIV/0!</v>
      </c>
      <c r="H23" s="83" t="e">
        <f>Results!H180</f>
        <v>#DIV/0!</v>
      </c>
    </row>
    <row r="24" spans="1:8" ht="15" customHeight="1">
      <c r="A24" s="82">
        <v>11</v>
      </c>
      <c r="B24" s="83" t="e">
        <f>Results!H109</f>
        <v>#DIV/0!</v>
      </c>
      <c r="C24" s="83" t="e">
        <f>Results!H121</f>
        <v>#DIV/0!</v>
      </c>
      <c r="D24" s="83" t="e">
        <f>Results!H133</f>
        <v>#DIV/0!</v>
      </c>
      <c r="E24" s="83" t="e">
        <f>Results!H145</f>
        <v>#DIV/0!</v>
      </c>
      <c r="F24" s="83" t="e">
        <f>Results!H157</f>
        <v>#DIV/0!</v>
      </c>
      <c r="G24" s="83" t="e">
        <f>Results!H169</f>
        <v>#DIV/0!</v>
      </c>
      <c r="H24" s="83" t="e">
        <f>Results!H181</f>
        <v>#DIV/0!</v>
      </c>
    </row>
    <row r="25" spans="1:8" ht="15" customHeight="1">
      <c r="A25" s="82">
        <v>12</v>
      </c>
      <c r="B25" s="83" t="e">
        <f>Results!H110</f>
        <v>#DIV/0!</v>
      </c>
      <c r="C25" s="83" t="e">
        <f>Results!H122</f>
        <v>#DIV/0!</v>
      </c>
      <c r="D25" s="83" t="e">
        <f>Results!H134</f>
        <v>#DIV/0!</v>
      </c>
      <c r="E25" s="83" t="e">
        <f>Results!H146</f>
        <v>#DIV/0!</v>
      </c>
      <c r="F25" s="83" t="e">
        <f>Results!H158</f>
        <v>#DIV/0!</v>
      </c>
      <c r="G25" s="83" t="e">
        <f>Results!H170</f>
        <v>#DIV/0!</v>
      </c>
      <c r="H25" s="83"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